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ONTOFFICE\Kytons Data\KBAustralia\Kytons\website\fundraising tally sheet\Final Tally Sheets\2019\"/>
    </mc:Choice>
  </mc:AlternateContent>
  <xr:revisionPtr revIDLastSave="0" documentId="8_{6A23338A-79D7-43AA-88D4-D8AD94455459}" xr6:coauthVersionLast="45" xr6:coauthVersionMax="45" xr10:uidLastSave="{00000000-0000-0000-0000-000000000000}"/>
  <bookViews>
    <workbookView xWindow="-111" yWindow="-111" windowWidth="26806" windowHeight="14580" tabRatio="776" xr2:uid="{00000000-000D-0000-FFFF-FFFF00000000}"/>
  </bookViews>
  <sheets>
    <sheet name="Christmas Tally Sheet (1)" sheetId="6" r:id="rId1"/>
    <sheet name="Christmas Tally Sheet (2)" sheetId="2" r:id="rId2"/>
    <sheet name="Christmas Tally Sheet (3)" sheetId="9" r:id="rId3"/>
  </sheets>
  <definedNames>
    <definedName name="_cat1">'Christmas Tally Sheet (1)'!$B$8</definedName>
    <definedName name="_cat10">'Christmas Tally Sheet (1)'!$K$8</definedName>
    <definedName name="_cat11">'Christmas Tally Sheet (1)'!$Q$8</definedName>
    <definedName name="_cat12">'Christmas Tally Sheet (1)'!$L$8</definedName>
    <definedName name="_cat13">'Christmas Tally Sheet (1)'!$M$8</definedName>
    <definedName name="_cat14">'Christmas Tally Sheet (1)'!$N$8</definedName>
    <definedName name="_cat15">'Christmas Tally Sheet (1)'!$O$8</definedName>
    <definedName name="_cat16">'Christmas Tally Sheet (1)'!$P$8</definedName>
    <definedName name="_cat17">'Christmas Tally Sheet (1)'!$R$8</definedName>
    <definedName name="_cat18">'Christmas Tally Sheet (1)'!$S$8</definedName>
    <definedName name="_cat2">'Christmas Tally Sheet (1)'!$C$8</definedName>
    <definedName name="_cat3">'Christmas Tally Sheet (1)'!$D$8</definedName>
    <definedName name="_cat4">'Christmas Tally Sheet (1)'!$E$8</definedName>
    <definedName name="_cat5">'Christmas Tally Sheet (1)'!$F$8</definedName>
    <definedName name="_cat6">'Christmas Tally Sheet (1)'!$G$8</definedName>
    <definedName name="_cat7">'Christmas Tally Sheet (1)'!$H$8</definedName>
    <definedName name="_cat8">'Christmas Tally Sheet (1)'!$I$8</definedName>
    <definedName name="_cat9">'Christmas Tally Sheet (1)'!$J$8</definedName>
    <definedName name="appl">'Christmas Tally Sheet (1)'!$D$7</definedName>
    <definedName name="appsell" localSheetId="0">'Christmas Tally Sheet (1)'!$D$6</definedName>
    <definedName name="appsell" localSheetId="1">'Christmas Tally Sheet (2)'!$D$4</definedName>
    <definedName name="appsell" localSheetId="2">'Christmas Tally Sheet (3)'!$D$4</definedName>
    <definedName name="appsell">#REF!</definedName>
    <definedName name="apri">'Christmas Tally Sheet (1)'!$E$7</definedName>
    <definedName name="aprsell" localSheetId="0">'Christmas Tally Sheet (1)'!$E$6</definedName>
    <definedName name="aprsell" localSheetId="1">'Christmas Tally Sheet (2)'!$E$4</definedName>
    <definedName name="aprsell" localSheetId="2">'Christmas Tally Sheet (3)'!$E$4</definedName>
    <definedName name="aprsell">#REF!</definedName>
    <definedName name="bask">'Christmas Tally Sheet (3)'!$R$5</definedName>
    <definedName name="baske">'Christmas Tally Sheet (1)'!$R$7</definedName>
    <definedName name="cake">'Christmas Tally Sheet (1)'!$M$7</definedName>
    <definedName name="cakesell" localSheetId="0">'Christmas Tally Sheet (1)'!$L$6</definedName>
    <definedName name="cakesell" localSheetId="1">'Christmas Tally Sheet (2)'!$L$4</definedName>
    <definedName name="cakesell" localSheetId="2">'Christmas Tally Sheet (3)'!$L$4</definedName>
    <definedName name="cakesell">#REF!</definedName>
    <definedName name="cccsell" localSheetId="0">'Christmas Tally Sheet (1)'!$G$6</definedName>
    <definedName name="cccsell" localSheetId="1">'Christmas Tally Sheet (2)'!$G$4</definedName>
    <definedName name="cccsell" localSheetId="2">'Christmas Tally Sheet (3)'!$G$4</definedName>
    <definedName name="cccsell">#REF!</definedName>
    <definedName name="ccsell" localSheetId="0">'Christmas Tally Sheet (1)'!$C$6</definedName>
    <definedName name="ccsell" localSheetId="1">'Christmas Tally Sheet (2)'!$C$4</definedName>
    <definedName name="ccsell" localSheetId="2">'Christmas Tally Sheet (3)'!$C$4</definedName>
    <definedName name="ccsell">#REF!</definedName>
    <definedName name="cherr">'Christmas Tally Sheet (1)'!$F$7</definedName>
    <definedName name="cherrsell" localSheetId="0">'Christmas Tally Sheet (1)'!$N$6</definedName>
    <definedName name="cherrsell" localSheetId="1">'Christmas Tally Sheet (2)'!$N$4</definedName>
    <definedName name="cherrsell" localSheetId="2">'Christmas Tally Sheet (3)'!$N$4</definedName>
    <definedName name="cherrsell">#REF!</definedName>
    <definedName name="chip">'Christmas Tally Sheet (1)'!$H$7</definedName>
    <definedName name="choc">'Christmas Tally Sheet (1)'!$C$7</definedName>
    <definedName name="dazz">'Christmas Tally Sheet (1)'!$S$7</definedName>
    <definedName name="flor">'Christmas Tally Sheet (1)'!$P$7</definedName>
    <definedName name="florsell" localSheetId="0">'Christmas Tally Sheet (1)'!$Q$6</definedName>
    <definedName name="florsell" localSheetId="1">'Christmas Tally Sheet (2)'!$Q$4</definedName>
    <definedName name="florsell" localSheetId="2">'Christmas Tally Sheet (3)'!$Q$4</definedName>
    <definedName name="florsell">#REF!</definedName>
    <definedName name="fruitc">'Christmas Tally Sheet (2)'!$M$4</definedName>
    <definedName name="fruits">'Christmas Tally Sheet (1)'!$M$6</definedName>
    <definedName name="frut">'Christmas Tally Sheet (3)'!$M$4</definedName>
    <definedName name="gift">'Christmas Tally Sheet (3)'!$R$4</definedName>
    <definedName name="hazsell" localSheetId="0">'Christmas Tally Sheet (1)'!$J$6</definedName>
    <definedName name="hazsell" localSheetId="1">'Christmas Tally Sheet (2)'!$J$4</definedName>
    <definedName name="hazsell" localSheetId="2">'Christmas Tally Sheet (3)'!$J$4</definedName>
    <definedName name="hazsell">#REF!</definedName>
    <definedName name="honsell" localSheetId="0">'Christmas Tally Sheet (1)'!$O$6</definedName>
    <definedName name="honsell" localSheetId="1">'Christmas Tally Sheet (2)'!$O$4</definedName>
    <definedName name="honsell" localSheetId="2">'Christmas Tally Sheet (3)'!$O$4</definedName>
    <definedName name="honsell">#REF!</definedName>
    <definedName name="lam">'Christmas Tally Sheet (1)'!$B$7</definedName>
    <definedName name="lamsell" localSheetId="0">'Christmas Tally Sheet (1)'!$B$6</definedName>
    <definedName name="lamsell" localSheetId="1">'Christmas Tally Sheet (2)'!$B$4</definedName>
    <definedName name="lamsell" localSheetId="2">'Christmas Tally Sheet (3)'!$B$4</definedName>
    <definedName name="lamsell">#REF!</definedName>
    <definedName name="macp">'Christmas Tally Sheet (1)'!$N$7</definedName>
    <definedName name="macsell" localSheetId="0">'Christmas Tally Sheet (1)'!$P$6</definedName>
    <definedName name="macsell" localSheetId="1">'Christmas Tally Sheet (2)'!$P$4</definedName>
    <definedName name="macsell" localSheetId="2">'Christmas Tally Sheet (3)'!$P$4</definedName>
    <definedName name="macsell">#REF!</definedName>
    <definedName name="minc">'Christmas Tally Sheet (1)'!$G$7</definedName>
    <definedName name="mincsell" localSheetId="0">'Christmas Tally Sheet (1)'!$F$6</definedName>
    <definedName name="mincsell" localSheetId="1">'Christmas Tally Sheet (2)'!$F$4</definedName>
    <definedName name="mincsell" localSheetId="2">'Christmas Tally Sheet (3)'!$F$4</definedName>
    <definedName name="mincsell">#REF!</definedName>
    <definedName name="p375sell" localSheetId="0">'Christmas Tally Sheet (1)'!$K$6</definedName>
    <definedName name="p375sell" localSheetId="1">'Christmas Tally Sheet (2)'!$K$4</definedName>
    <definedName name="p375sell" localSheetId="2">'Christmas Tally Sheet (3)'!$K$4</definedName>
    <definedName name="p375sell">#REF!</definedName>
    <definedName name="part">'Christmas Tally Sheet (1)'!$Q$7</definedName>
    <definedName name="partysell" localSheetId="0">'Christmas Tally Sheet (1)'!$S$6</definedName>
    <definedName name="partysell" localSheetId="1">'Christmas Tally Sheet (2)'!$S$4</definedName>
    <definedName name="partysell" localSheetId="2">'Christmas Tally Sheet (3)'!$S$4</definedName>
    <definedName name="partysell">#REF!</definedName>
    <definedName name="pie">'Christmas Tally Sheet (1)'!$L$7</definedName>
    <definedName name="_xlnm.Print_Area" localSheetId="0">'Christmas Tally Sheet (1)'!$A$1:$W$38</definedName>
    <definedName name="_xlnm.Print_Area" localSheetId="1">'Christmas Tally Sheet (2)'!$A$1:$W$38</definedName>
    <definedName name="_xlnm.Print_Area" localSheetId="2">'Christmas Tally Sheet (3)'!$A$1:$W$37</definedName>
    <definedName name="pud">'Christmas Tally Sheet (1)'!$K$7</definedName>
    <definedName name="pudsell" localSheetId="0">'Christmas Tally Sheet (1)'!$H$6</definedName>
    <definedName name="pudsell" localSheetId="1">'Christmas Tally Sheet (2)'!$H$4</definedName>
    <definedName name="pudsell" localSheetId="2">'Christmas Tally Sheet (3)'!$H$4</definedName>
    <definedName name="pudsell">#REF!</definedName>
    <definedName name="road">'Christmas Tally Sheet (1)'!$O$7</definedName>
    <definedName name="sa">'Christmas Tally Sheet (1)'!$R$6</definedName>
    <definedName name="sheetname">'Christmas Tally Sheet (1)'!$A$1</definedName>
    <definedName name="sli">'Christmas Tally Sheet (2)'!$R$4</definedName>
    <definedName name="test">'Christmas Tally Sheet (3)'!$S$5</definedName>
    <definedName name="van">'Christmas Tally Sheet (1)'!$J$7</definedName>
    <definedName name="vansell" localSheetId="0">'Christmas Tally Sheet (1)'!$I$6</definedName>
    <definedName name="vansell" localSheetId="1">'Christmas Tally Sheet (2)'!$I$4</definedName>
    <definedName name="vansell" localSheetId="2">'Christmas Tally Sheet (3)'!$I$4</definedName>
    <definedName name="vansell">#REF!</definedName>
    <definedName name="white">'Christmas Tally Sheet (1)'!$I$7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2" i="9" l="1"/>
  <c r="L34" i="6"/>
  <c r="L35" i="2" s="1"/>
  <c r="P6" i="9"/>
  <c r="O6" i="9"/>
  <c r="N6" i="9"/>
  <c r="M6" i="9"/>
  <c r="L6" i="9"/>
  <c r="Q6" i="9"/>
  <c r="Q6" i="2"/>
  <c r="P6" i="2"/>
  <c r="O6" i="2"/>
  <c r="N6" i="2"/>
  <c r="M6" i="2"/>
  <c r="L6" i="2"/>
  <c r="A1" i="9"/>
  <c r="A1" i="2"/>
  <c r="V32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7" i="9"/>
  <c r="U8" i="9"/>
  <c r="U9" i="9"/>
  <c r="U10" i="9"/>
  <c r="U11" i="9"/>
  <c r="U12" i="9"/>
  <c r="U13" i="9"/>
  <c r="U14" i="9"/>
  <c r="U15" i="9"/>
  <c r="W15" i="9" s="1"/>
  <c r="U16" i="9"/>
  <c r="U17" i="9"/>
  <c r="U18" i="9"/>
  <c r="U19" i="9"/>
  <c r="U20" i="9"/>
  <c r="U21" i="9"/>
  <c r="U22" i="9"/>
  <c r="U23" i="9"/>
  <c r="U24" i="9"/>
  <c r="W24" i="9" s="1"/>
  <c r="U25" i="9"/>
  <c r="U26" i="9"/>
  <c r="U27" i="9"/>
  <c r="U28" i="9"/>
  <c r="U29" i="9"/>
  <c r="U30" i="9"/>
  <c r="U31" i="9"/>
  <c r="U32" i="9"/>
  <c r="W32" i="9" s="1"/>
  <c r="U7" i="9"/>
  <c r="U33" i="9" s="1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7" i="2"/>
  <c r="U8" i="2"/>
  <c r="W8" i="2" s="1"/>
  <c r="U9" i="2"/>
  <c r="U10" i="2"/>
  <c r="U11" i="2"/>
  <c r="U12" i="2"/>
  <c r="W12" i="2" s="1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7" i="2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9" i="6"/>
  <c r="M4" i="2"/>
  <c r="S4" i="9"/>
  <c r="M4" i="9"/>
  <c r="C4" i="9"/>
  <c r="S4" i="2"/>
  <c r="C4" i="2"/>
  <c r="N4" i="2"/>
  <c r="O4" i="2"/>
  <c r="P4" i="2"/>
  <c r="Q4" i="2"/>
  <c r="R4" i="2"/>
  <c r="D4" i="2"/>
  <c r="E4" i="2"/>
  <c r="F4" i="2"/>
  <c r="G4" i="2"/>
  <c r="H4" i="2"/>
  <c r="I4" i="2"/>
  <c r="J4" i="2"/>
  <c r="K4" i="2"/>
  <c r="L4" i="2"/>
  <c r="B4" i="2"/>
  <c r="C5" i="9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B5" i="9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B5" i="2"/>
  <c r="S6" i="9"/>
  <c r="R6" i="9"/>
  <c r="K6" i="9"/>
  <c r="J6" i="9"/>
  <c r="I6" i="9"/>
  <c r="H6" i="9"/>
  <c r="G6" i="9"/>
  <c r="D6" i="9"/>
  <c r="E6" i="9"/>
  <c r="F6" i="9"/>
  <c r="C6" i="9"/>
  <c r="B6" i="9"/>
  <c r="S6" i="2"/>
  <c r="R6" i="2"/>
  <c r="K6" i="2"/>
  <c r="J6" i="2"/>
  <c r="I6" i="2"/>
  <c r="H6" i="2"/>
  <c r="G6" i="2"/>
  <c r="F6" i="2"/>
  <c r="E6" i="2"/>
  <c r="D6" i="2"/>
  <c r="C6" i="2"/>
  <c r="B6" i="2"/>
  <c r="I33" i="9"/>
  <c r="J33" i="9"/>
  <c r="H33" i="9"/>
  <c r="G33" i="9"/>
  <c r="C33" i="9"/>
  <c r="D33" i="9"/>
  <c r="E33" i="9"/>
  <c r="F33" i="9"/>
  <c r="I4" i="9"/>
  <c r="J4" i="9"/>
  <c r="K33" i="9"/>
  <c r="L33" i="9"/>
  <c r="M33" i="9"/>
  <c r="N33" i="9"/>
  <c r="O33" i="9"/>
  <c r="P33" i="9"/>
  <c r="Q33" i="9"/>
  <c r="R33" i="9"/>
  <c r="S33" i="9"/>
  <c r="B33" i="9"/>
  <c r="C34" i="6"/>
  <c r="C35" i="2" s="1"/>
  <c r="C34" i="2"/>
  <c r="D34" i="6"/>
  <c r="D35" i="2" s="1"/>
  <c r="D34" i="2"/>
  <c r="E34" i="6"/>
  <c r="E35" i="2" s="1"/>
  <c r="E34" i="2"/>
  <c r="F34" i="6"/>
  <c r="F35" i="2" s="1"/>
  <c r="F34" i="2"/>
  <c r="G34" i="6"/>
  <c r="G35" i="2" s="1"/>
  <c r="G34" i="2"/>
  <c r="H34" i="6"/>
  <c r="H35" i="2" s="1"/>
  <c r="H34" i="2"/>
  <c r="I34" i="6"/>
  <c r="I35" i="2" s="1"/>
  <c r="I34" i="2"/>
  <c r="J34" i="6"/>
  <c r="J35" i="2"/>
  <c r="J36" i="2" s="1"/>
  <c r="J34" i="9" s="1"/>
  <c r="J35" i="9" s="1"/>
  <c r="J34" i="2"/>
  <c r="K34" i="6"/>
  <c r="K35" i="2" s="1"/>
  <c r="K34" i="2"/>
  <c r="L34" i="2"/>
  <c r="M34" i="6"/>
  <c r="M35" i="2" s="1"/>
  <c r="M34" i="2"/>
  <c r="N34" i="6"/>
  <c r="N35" i="2" s="1"/>
  <c r="N34" i="2"/>
  <c r="O34" i="6"/>
  <c r="O35" i="2" s="1"/>
  <c r="O34" i="2"/>
  <c r="P34" i="6"/>
  <c r="P35" i="2" s="1"/>
  <c r="P34" i="2"/>
  <c r="Q34" i="6"/>
  <c r="Q35" i="2"/>
  <c r="Q34" i="2"/>
  <c r="R34" i="6"/>
  <c r="R35" i="2" s="1"/>
  <c r="R34" i="2"/>
  <c r="S34" i="6"/>
  <c r="S35" i="2" s="1"/>
  <c r="S34" i="2"/>
  <c r="B34" i="6"/>
  <c r="B35" i="2" s="1"/>
  <c r="B34" i="2"/>
  <c r="T7" i="9"/>
  <c r="T8" i="9"/>
  <c r="T9" i="9"/>
  <c r="T10" i="9"/>
  <c r="T11" i="9"/>
  <c r="T12" i="9"/>
  <c r="T21" i="9"/>
  <c r="T22" i="9"/>
  <c r="T13" i="9"/>
  <c r="T14" i="9"/>
  <c r="T15" i="9"/>
  <c r="T16" i="9"/>
  <c r="T17" i="9"/>
  <c r="T18" i="9"/>
  <c r="T19" i="9"/>
  <c r="T20" i="9"/>
  <c r="T23" i="9"/>
  <c r="T24" i="9"/>
  <c r="T25" i="9"/>
  <c r="T26" i="9"/>
  <c r="T27" i="9"/>
  <c r="T28" i="9"/>
  <c r="T29" i="9"/>
  <c r="T30" i="9"/>
  <c r="T31" i="9"/>
  <c r="T7" i="2"/>
  <c r="T8" i="2"/>
  <c r="T9" i="2"/>
  <c r="T10" i="2"/>
  <c r="T11" i="2"/>
  <c r="T12" i="2"/>
  <c r="T13" i="2"/>
  <c r="T14" i="2"/>
  <c r="T17" i="2"/>
  <c r="T15" i="2"/>
  <c r="T16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9" i="6"/>
  <c r="T34" i="6" s="1"/>
  <c r="T35" i="2" s="1"/>
  <c r="T10" i="6"/>
  <c r="T11" i="6"/>
  <c r="T12" i="6"/>
  <c r="T13" i="6"/>
  <c r="T14" i="6"/>
  <c r="T15" i="6"/>
  <c r="T16" i="6"/>
  <c r="T24" i="6"/>
  <c r="T30" i="6"/>
  <c r="B4" i="9"/>
  <c r="D4" i="9"/>
  <c r="E4" i="9"/>
  <c r="F4" i="9"/>
  <c r="G4" i="9"/>
  <c r="H4" i="9"/>
  <c r="K4" i="9"/>
  <c r="L4" i="9"/>
  <c r="N4" i="9"/>
  <c r="O4" i="9"/>
  <c r="P4" i="9"/>
  <c r="Q4" i="9"/>
  <c r="R4" i="9"/>
  <c r="N2" i="2"/>
  <c r="L2" i="9"/>
  <c r="T17" i="6"/>
  <c r="T18" i="6"/>
  <c r="T19" i="6"/>
  <c r="T20" i="6"/>
  <c r="T21" i="6"/>
  <c r="T22" i="6"/>
  <c r="T23" i="6"/>
  <c r="T25" i="6"/>
  <c r="T26" i="6"/>
  <c r="T27" i="6"/>
  <c r="T28" i="6"/>
  <c r="T29" i="6"/>
  <c r="T31" i="6"/>
  <c r="T32" i="6"/>
  <c r="T33" i="6"/>
  <c r="W16" i="9"/>
  <c r="W31" i="9"/>
  <c r="Q36" i="2"/>
  <c r="Q34" i="9" s="1"/>
  <c r="Q35" i="9" s="1"/>
  <c r="W9" i="2"/>
  <c r="W24" i="2"/>
  <c r="W27" i="9"/>
  <c r="W19" i="9"/>
  <c r="W11" i="9"/>
  <c r="W23" i="9"/>
  <c r="W31" i="2" l="1"/>
  <c r="W11" i="2"/>
  <c r="W16" i="6"/>
  <c r="W16" i="2"/>
  <c r="W32" i="6"/>
  <c r="W28" i="6"/>
  <c r="W24" i="6"/>
  <c r="W20" i="6"/>
  <c r="W12" i="6"/>
  <c r="W27" i="2"/>
  <c r="W23" i="2"/>
  <c r="W19" i="2"/>
  <c r="W14" i="9"/>
  <c r="W25" i="6"/>
  <c r="W17" i="6"/>
  <c r="W13" i="6"/>
  <c r="C36" i="2"/>
  <c r="C34" i="9" s="1"/>
  <c r="W15" i="2"/>
  <c r="W22" i="2"/>
  <c r="W10" i="2"/>
  <c r="T33" i="9"/>
  <c r="S36" i="2"/>
  <c r="S34" i="9" s="1"/>
  <c r="S35" i="9" s="1"/>
  <c r="W13" i="2"/>
  <c r="W10" i="9"/>
  <c r="D36" i="2"/>
  <c r="D34" i="9" s="1"/>
  <c r="K36" i="2"/>
  <c r="K34" i="9" s="1"/>
  <c r="L36" i="2"/>
  <c r="L34" i="9" s="1"/>
  <c r="L35" i="9" s="1"/>
  <c r="O36" i="2"/>
  <c r="O34" i="9" s="1"/>
  <c r="K35" i="9"/>
  <c r="P36" i="2"/>
  <c r="P34" i="9" s="1"/>
  <c r="P35" i="9" s="1"/>
  <c r="N36" i="2"/>
  <c r="N34" i="9" s="1"/>
  <c r="N35" i="9" s="1"/>
  <c r="M36" i="2"/>
  <c r="M34" i="9" s="1"/>
  <c r="M35" i="9" s="1"/>
  <c r="G36" i="2"/>
  <c r="G34" i="9" s="1"/>
  <c r="G35" i="9" s="1"/>
  <c r="B36" i="2"/>
  <c r="B34" i="9" s="1"/>
  <c r="B35" i="9" s="1"/>
  <c r="I36" i="2"/>
  <c r="I34" i="9" s="1"/>
  <c r="I35" i="9" s="1"/>
  <c r="F36" i="2"/>
  <c r="F34" i="9" s="1"/>
  <c r="F35" i="9" s="1"/>
  <c r="E36" i="2"/>
  <c r="E34" i="9" s="1"/>
  <c r="E35" i="9" s="1"/>
  <c r="W7" i="2"/>
  <c r="T34" i="2"/>
  <c r="T36" i="2" s="1"/>
  <c r="T34" i="9" s="1"/>
  <c r="T35" i="9" s="1"/>
  <c r="O35" i="9"/>
  <c r="D35" i="9"/>
  <c r="C35" i="9"/>
  <c r="W30" i="2"/>
  <c r="W26" i="2"/>
  <c r="W18" i="2"/>
  <c r="W14" i="2"/>
  <c r="V33" i="9"/>
  <c r="W22" i="6"/>
  <c r="W18" i="6"/>
  <c r="W14" i="6"/>
  <c r="W10" i="6"/>
  <c r="W29" i="9"/>
  <c r="W21" i="9"/>
  <c r="W9" i="9"/>
  <c r="W30" i="6"/>
  <c r="W28" i="2"/>
  <c r="W32" i="2"/>
  <c r="W33" i="6"/>
  <c r="W21" i="6"/>
  <c r="V34" i="6"/>
  <c r="V38" i="6" s="1"/>
  <c r="V35" i="2" s="1"/>
  <c r="W28" i="9"/>
  <c r="W12" i="9"/>
  <c r="W31" i="6"/>
  <c r="W27" i="6"/>
  <c r="W23" i="6"/>
  <c r="W19" i="6"/>
  <c r="W15" i="6"/>
  <c r="W29" i="2"/>
  <c r="W25" i="2"/>
  <c r="W21" i="2"/>
  <c r="V34" i="2"/>
  <c r="W30" i="9"/>
  <c r="W26" i="9"/>
  <c r="W22" i="9"/>
  <c r="W18" i="9"/>
  <c r="U34" i="6"/>
  <c r="U38" i="6" s="1"/>
  <c r="U35" i="2" s="1"/>
  <c r="W29" i="6"/>
  <c r="U34" i="2"/>
  <c r="W33" i="2"/>
  <c r="W17" i="2"/>
  <c r="W25" i="9"/>
  <c r="W17" i="9"/>
  <c r="W13" i="9"/>
  <c r="W20" i="2"/>
  <c r="W20" i="9"/>
  <c r="W8" i="9"/>
  <c r="W11" i="6"/>
  <c r="W26" i="6"/>
  <c r="R36" i="2"/>
  <c r="R34" i="9" s="1"/>
  <c r="R35" i="9" s="1"/>
  <c r="H36" i="2"/>
  <c r="H34" i="9" s="1"/>
  <c r="H35" i="9" s="1"/>
  <c r="W9" i="6"/>
  <c r="W7" i="9"/>
  <c r="V36" i="2" l="1"/>
  <c r="V34" i="9" s="1"/>
  <c r="V35" i="9" s="1"/>
  <c r="U36" i="2"/>
  <c r="U34" i="9" s="1"/>
  <c r="U35" i="9" s="1"/>
  <c r="W34" i="2"/>
  <c r="W33" i="9"/>
  <c r="W34" i="6"/>
  <c r="W38" i="6" s="1"/>
  <c r="W35" i="2" s="1"/>
  <c r="W36" i="2" l="1"/>
  <c r="W34" i="9" s="1"/>
  <c r="W35" i="9" s="1"/>
</calcChain>
</file>

<file path=xl/sharedStrings.xml><?xml version="1.0" encoding="utf-8"?>
<sst xmlns="http://schemas.openxmlformats.org/spreadsheetml/2006/main" count="65" uniqueCount="44">
  <si>
    <t>Total Items</t>
  </si>
  <si>
    <t>Group cost</t>
  </si>
  <si>
    <t>Sell Price</t>
  </si>
  <si>
    <t>Member Name</t>
  </si>
  <si>
    <t>cost to group</t>
  </si>
  <si>
    <t>Approx Profit
 from order</t>
  </si>
  <si>
    <t>TOTALS</t>
  </si>
  <si>
    <t>Total moneys collected</t>
  </si>
  <si>
    <t>This is what you owe Kytons at time of Pick up or Delivery</t>
  </si>
  <si>
    <t>Plus Delivery charges</t>
  </si>
  <si>
    <t xml:space="preserve">Minus Discounts </t>
  </si>
  <si>
    <t>(Under 200 packets or Country freight)</t>
  </si>
  <si>
    <t>Money Collected
from member</t>
  </si>
  <si>
    <t>INSTRUCTIONS:</t>
  </si>
  <si>
    <t>Subtotal TOTALS</t>
  </si>
  <si>
    <t>Total from sheet (2)</t>
  </si>
  <si>
    <t>Total from sheet (1)</t>
  </si>
  <si>
    <t>Please confirm you figures with Kytons when you place your order</t>
  </si>
  <si>
    <t>Totals Sheet 1 and 2</t>
  </si>
  <si>
    <t>Totals of Sheets 1-3</t>
  </si>
  <si>
    <t>Choc/Raspberry 
Lamington</t>
  </si>
  <si>
    <r>
      <t>If you are not selling product at our recommended sell price you will need to change</t>
    </r>
    <r>
      <rPr>
        <sz val="8"/>
        <color indexed="53"/>
        <rFont val="Arial"/>
        <family val="2"/>
      </rPr>
      <t xml:space="preserve"> </t>
    </r>
    <r>
      <rPr>
        <b/>
        <sz val="8"/>
        <color indexed="53"/>
        <rFont val="Arial"/>
        <family val="2"/>
      </rPr>
      <t>these values</t>
    </r>
  </si>
  <si>
    <t>Each sheet Totals automatically flows on to next work sheet</t>
  </si>
  <si>
    <t>Apple Crumble</t>
  </si>
  <si>
    <t xml:space="preserve">Approximate moneys raised for your group to spend </t>
  </si>
  <si>
    <t>Sheet 1</t>
  </si>
  <si>
    <t>Sheet 2</t>
  </si>
  <si>
    <t>Sheet 3</t>
  </si>
  <si>
    <t>Enter your group Name in here</t>
  </si>
  <si>
    <r>
      <t xml:space="preserve">Don' forget to add in delivery charges and discounts </t>
    </r>
    <r>
      <rPr>
        <i/>
        <sz val="8"/>
        <rFont val="Arial"/>
        <family val="2"/>
      </rPr>
      <t>on this Sheet</t>
    </r>
    <r>
      <rPr>
        <sz val="8"/>
        <rFont val="Arial"/>
        <family val="2"/>
      </rPr>
      <t xml:space="preserve"> </t>
    </r>
  </si>
  <si>
    <t>Apricot Crumble</t>
  </si>
  <si>
    <t>(Over 100 -200 - 300 packets)</t>
  </si>
  <si>
    <t>Traditional Fruit Cake</t>
  </si>
  <si>
    <t>Shortbread Stars Vanila</t>
  </si>
  <si>
    <t>6 Pack Mince Pies</t>
  </si>
  <si>
    <t>Traditional Brandy Pudding</t>
  </si>
  <si>
    <t>Santa Choc Chip House</t>
  </si>
  <si>
    <t>Rocky Road</t>
  </si>
  <si>
    <t>Coffee Lamington</t>
  </si>
  <si>
    <t xml:space="preserve">Macadamia Apricot Slice </t>
  </si>
  <si>
    <t xml:space="preserve">Bucket  Choc Chip Kookies </t>
  </si>
  <si>
    <t>Lamingtons 12 pack</t>
  </si>
  <si>
    <t>Mini Lamington 24 pack</t>
  </si>
  <si>
    <t xml:space="preserve">Kytons Bakery Christmas Fundraiser 2019 Tally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</si>
</sst>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rial"/>
      <family val="2"/>
    </font>
    <font>
      <sz val="7"/>
      <color indexed="53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9"/>
      <color rgb="FF00B0F0"/>
      <name val="Arial"/>
      <family val="2"/>
    </font>
    <font>
      <b/>
      <sz val="9"/>
      <color rgb="FFFFFF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8" fontId="1" fillId="0" borderId="0" xfId="0" applyNumberFormat="1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0" borderId="0" xfId="0" applyFont="1" applyBorder="1"/>
    <xf numFmtId="0" fontId="0" fillId="0" borderId="0" xfId="0" applyBorder="1"/>
    <xf numFmtId="0" fontId="5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/>
    <xf numFmtId="0" fontId="2" fillId="0" borderId="1" xfId="0" applyFont="1" applyBorder="1"/>
    <xf numFmtId="0" fontId="1" fillId="0" borderId="1" xfId="0" applyFont="1" applyBorder="1"/>
    <xf numFmtId="8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Protection="1">
      <protection locked="0"/>
    </xf>
    <xf numFmtId="1" fontId="1" fillId="0" borderId="1" xfId="0" applyNumberFormat="1" applyFont="1" applyBorder="1"/>
    <xf numFmtId="4" fontId="2" fillId="0" borderId="1" xfId="0" applyNumberFormat="1" applyFont="1" applyBorder="1" applyProtection="1"/>
    <xf numFmtId="4" fontId="1" fillId="0" borderId="1" xfId="0" applyNumberFormat="1" applyFont="1" applyBorder="1"/>
    <xf numFmtId="4" fontId="2" fillId="0" borderId="1" xfId="0" applyNumberFormat="1" applyFont="1" applyBorder="1"/>
    <xf numFmtId="4" fontId="5" fillId="0" borderId="1" xfId="0" applyNumberFormat="1" applyFont="1" applyFill="1" applyBorder="1"/>
    <xf numFmtId="0" fontId="4" fillId="0" borderId="0" xfId="0" applyFont="1" applyAlignment="1"/>
    <xf numFmtId="0" fontId="5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Protection="1">
      <protection locked="0"/>
    </xf>
    <xf numFmtId="1" fontId="5" fillId="0" borderId="1" xfId="0" applyNumberFormat="1" applyFont="1" applyBorder="1" applyProtection="1">
      <protection locked="0"/>
    </xf>
    <xf numFmtId="164" fontId="9" fillId="0" borderId="1" xfId="0" applyNumberFormat="1" applyFont="1" applyBorder="1" applyProtection="1">
      <protection locked="0"/>
    </xf>
    <xf numFmtId="8" fontId="10" fillId="0" borderId="1" xfId="0" applyNumberFormat="1" applyFont="1" applyBorder="1"/>
    <xf numFmtId="164" fontId="11" fillId="0" borderId="1" xfId="0" applyNumberFormat="1" applyFont="1" applyBorder="1" applyProtection="1">
      <protection locked="0"/>
    </xf>
    <xf numFmtId="1" fontId="5" fillId="0" borderId="1" xfId="0" applyNumberFormat="1" applyFont="1" applyBorder="1"/>
    <xf numFmtId="0" fontId="5" fillId="0" borderId="0" xfId="0" applyFont="1"/>
    <xf numFmtId="0" fontId="2" fillId="0" borderId="1" xfId="0" applyFont="1" applyBorder="1" applyProtection="1">
      <protection locked="0"/>
    </xf>
    <xf numFmtId="1" fontId="2" fillId="0" borderId="1" xfId="0" applyNumberFormat="1" applyFont="1" applyBorder="1" applyAlignment="1"/>
    <xf numFmtId="1" fontId="8" fillId="0" borderId="1" xfId="0" applyNumberFormat="1" applyFont="1" applyBorder="1" applyAlignment="1"/>
    <xf numFmtId="1" fontId="8" fillId="0" borderId="1" xfId="0" applyNumberFormat="1" applyFont="1" applyBorder="1"/>
    <xf numFmtId="1" fontId="2" fillId="0" borderId="1" xfId="0" applyNumberFormat="1" applyFont="1" applyBorder="1"/>
    <xf numFmtId="0" fontId="12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/>
    <xf numFmtId="1" fontId="1" fillId="0" borderId="1" xfId="0" applyNumberFormat="1" applyFont="1" applyBorder="1" applyAlignment="1"/>
    <xf numFmtId="0" fontId="5" fillId="0" borderId="1" xfId="0" applyFont="1" applyBorder="1"/>
    <xf numFmtId="0" fontId="8" fillId="0" borderId="1" xfId="0" applyFont="1" applyBorder="1" applyAlignment="1"/>
    <xf numFmtId="49" fontId="1" fillId="0" borderId="1" xfId="0" applyNumberFormat="1" applyFont="1" applyBorder="1" applyAlignment="1">
      <alignment textRotation="90"/>
    </xf>
    <xf numFmtId="0" fontId="2" fillId="5" borderId="1" xfId="0" applyFont="1" applyFill="1" applyBorder="1"/>
    <xf numFmtId="0" fontId="1" fillId="5" borderId="1" xfId="0" applyFont="1" applyFill="1" applyBorder="1"/>
    <xf numFmtId="0" fontId="8" fillId="3" borderId="0" xfId="0" applyFont="1" applyFill="1"/>
    <xf numFmtId="0" fontId="8" fillId="0" borderId="0" xfId="0" applyFont="1"/>
    <xf numFmtId="0" fontId="8" fillId="0" borderId="1" xfId="0" applyFont="1" applyBorder="1" applyAlignment="1">
      <alignment textRotation="90" wrapText="1"/>
    </xf>
    <xf numFmtId="8" fontId="9" fillId="0" borderId="1" xfId="0" applyNumberFormat="1" applyFont="1" applyBorder="1"/>
    <xf numFmtId="0" fontId="8" fillId="0" borderId="0" xfId="0" applyFont="1" applyBorder="1"/>
    <xf numFmtId="4" fontId="15" fillId="6" borderId="1" xfId="0" applyNumberFormat="1" applyFont="1" applyFill="1" applyBorder="1"/>
    <xf numFmtId="4" fontId="16" fillId="6" borderId="1" xfId="0" applyNumberFormat="1" applyFont="1" applyFill="1" applyBorder="1"/>
    <xf numFmtId="4" fontId="17" fillId="6" borderId="1" xfId="0" applyNumberFormat="1" applyFont="1" applyFill="1" applyBorder="1"/>
    <xf numFmtId="0" fontId="1" fillId="0" borderId="0" xfId="0" applyFont="1" applyAlignment="1">
      <alignment textRotation="90" wrapText="1"/>
    </xf>
    <xf numFmtId="0" fontId="8" fillId="0" borderId="0" xfId="0" applyFont="1" applyBorder="1" applyAlignment="1">
      <alignment textRotation="90" wrapText="1"/>
    </xf>
    <xf numFmtId="0" fontId="1" fillId="0" borderId="0" xfId="0" applyFont="1" applyAlignment="1">
      <alignment textRotation="90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8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167054</xdr:colOff>
      <xdr:row>0</xdr:row>
      <xdr:rowOff>237392</xdr:rowOff>
    </xdr:from>
    <xdr:to>
      <xdr:col>22</xdr:col>
      <xdr:colOff>492369</xdr:colOff>
      <xdr:row>7</xdr:row>
      <xdr:rowOff>43962</xdr:rowOff>
    </xdr:to>
    <xdr:pic>
      <xdr:nvPicPr>
        <xdr:cNvPr id="1068" name="Picture 4">
          <a:extLst>
            <a:ext uri="{FF2B5EF4-FFF2-40B4-BE49-F238E27FC236}">
              <a16:creationId xmlns:a16="http://schemas.microsoft.com/office/drawing/2014/main" id="{93FE48B3-D237-431B-8A5A-0D7CD367C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018" r="31279"/>
        <a:stretch>
          <a:fillRect/>
        </a:stretch>
      </xdr:blipFill>
      <xdr:spPr bwMode="auto">
        <a:xfrm>
          <a:off x="8414238" y="237392"/>
          <a:ext cx="1820008" cy="1046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193431</xdr:colOff>
      <xdr:row>0</xdr:row>
      <xdr:rowOff>52754</xdr:rowOff>
    </xdr:from>
    <xdr:to>
      <xdr:col>22</xdr:col>
      <xdr:colOff>351692</xdr:colOff>
      <xdr:row>5</xdr:row>
      <xdr:rowOff>17585</xdr:rowOff>
    </xdr:to>
    <xdr:pic>
      <xdr:nvPicPr>
        <xdr:cNvPr id="2091" name="Picture 2">
          <a:extLst>
            <a:ext uri="{FF2B5EF4-FFF2-40B4-BE49-F238E27FC236}">
              <a16:creationId xmlns:a16="http://schemas.microsoft.com/office/drawing/2014/main" id="{FBD22B50-2DA5-496D-A790-985AE825C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018" r="31279"/>
        <a:stretch>
          <a:fillRect/>
        </a:stretch>
      </xdr:blipFill>
      <xdr:spPr bwMode="auto">
        <a:xfrm>
          <a:off x="8730762" y="52754"/>
          <a:ext cx="1371600" cy="791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202223</xdr:colOff>
      <xdr:row>0</xdr:row>
      <xdr:rowOff>61546</xdr:rowOff>
    </xdr:from>
    <xdr:to>
      <xdr:col>22</xdr:col>
      <xdr:colOff>369277</xdr:colOff>
      <xdr:row>5</xdr:row>
      <xdr:rowOff>0</xdr:rowOff>
    </xdr:to>
    <xdr:pic>
      <xdr:nvPicPr>
        <xdr:cNvPr id="3115" name="Picture 2">
          <a:extLst>
            <a:ext uri="{FF2B5EF4-FFF2-40B4-BE49-F238E27FC236}">
              <a16:creationId xmlns:a16="http://schemas.microsoft.com/office/drawing/2014/main" id="{3F829FAB-E287-4588-920A-361204A50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018" r="31279"/>
        <a:stretch>
          <a:fillRect/>
        </a:stretch>
      </xdr:blipFill>
      <xdr:spPr bwMode="auto">
        <a:xfrm>
          <a:off x="8739554" y="61546"/>
          <a:ext cx="1406769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C38"/>
  <sheetViews>
    <sheetView showGridLines="0" showRowColHeaders="0" tabSelected="1" showOutlineSymbols="0" zoomScale="115" zoomScaleNormal="115" workbookViewId="0">
      <selection activeCell="A2" sqref="A2"/>
    </sheetView>
  </sheetViews>
  <sheetFormatPr defaultRowHeight="12.5" x14ac:dyDescent="0.2"/>
  <cols>
    <col min="1" max="1" width="20.5" style="1" customWidth="1"/>
    <col min="2" max="19" width="5.375" style="1" customWidth="1"/>
    <col min="20" max="20" width="4.125" style="1" customWidth="1"/>
    <col min="21" max="21" width="9.5" style="3" customWidth="1"/>
    <col min="22" max="22" width="7.625" style="1" customWidth="1"/>
    <col min="23" max="23" width="7.5" style="1" customWidth="1"/>
    <col min="24" max="24" width="7.625" style="1" customWidth="1"/>
    <col min="25" max="25" width="7.625" customWidth="1"/>
  </cols>
  <sheetData>
    <row r="1" spans="1:29" s="12" customFormat="1" ht="20.25" customHeight="1" x14ac:dyDescent="0.25">
      <c r="A1" s="62" t="s">
        <v>43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 t="s">
        <v>28</v>
      </c>
      <c r="Q1" s="63"/>
      <c r="R1" s="63"/>
      <c r="S1" s="63"/>
      <c r="T1" s="63"/>
      <c r="U1" s="63"/>
      <c r="V1" s="63"/>
      <c r="W1" s="63"/>
      <c r="X1" s="28"/>
    </row>
    <row r="2" spans="1:29" x14ac:dyDescent="0.2">
      <c r="A2" s="1" t="s">
        <v>13</v>
      </c>
      <c r="B2" s="1" t="s">
        <v>21</v>
      </c>
    </row>
    <row r="3" spans="1:29" x14ac:dyDescent="0.2">
      <c r="B3" s="1" t="s">
        <v>22</v>
      </c>
    </row>
    <row r="4" spans="1:29" ht="15.25" x14ac:dyDescent="0.25">
      <c r="B4" s="51" t="s">
        <v>29</v>
      </c>
      <c r="M4" s="62" t="s">
        <v>25</v>
      </c>
      <c r="N4" s="64"/>
      <c r="O4" s="64"/>
    </row>
    <row r="5" spans="1:29" x14ac:dyDescent="0.2">
      <c r="B5" s="1" t="s">
        <v>17</v>
      </c>
      <c r="G5" s="13"/>
    </row>
    <row r="6" spans="1:29" s="4" customFormat="1" x14ac:dyDescent="0.2">
      <c r="A6" s="14" t="s">
        <v>2</v>
      </c>
      <c r="B6" s="34">
        <v>10.5</v>
      </c>
      <c r="C6" s="34">
        <v>17</v>
      </c>
      <c r="D6" s="34">
        <v>10.5</v>
      </c>
      <c r="E6" s="34">
        <v>11</v>
      </c>
      <c r="F6" s="34">
        <v>10.5</v>
      </c>
      <c r="G6" s="34">
        <v>13</v>
      </c>
      <c r="H6" s="34"/>
      <c r="I6" s="34">
        <v>7</v>
      </c>
      <c r="J6" s="34">
        <v>14.5</v>
      </c>
      <c r="K6" s="34">
        <v>11.5</v>
      </c>
      <c r="L6" s="34">
        <v>6.5</v>
      </c>
      <c r="M6" s="34">
        <v>6.5</v>
      </c>
      <c r="N6" s="34">
        <v>9.5</v>
      </c>
      <c r="O6" s="34">
        <v>9.5</v>
      </c>
      <c r="P6" s="34">
        <v>18.5</v>
      </c>
      <c r="Q6" s="34"/>
      <c r="R6" s="34"/>
      <c r="S6" s="34"/>
      <c r="T6" s="15"/>
      <c r="U6" s="15"/>
      <c r="V6" s="15"/>
      <c r="W6" s="15"/>
      <c r="X6" s="3"/>
    </row>
    <row r="7" spans="1:29" x14ac:dyDescent="0.2">
      <c r="A7" s="16" t="s">
        <v>1</v>
      </c>
      <c r="B7" s="53">
        <v>8.3000000000000007</v>
      </c>
      <c r="C7" s="53">
        <v>13.5</v>
      </c>
      <c r="D7" s="53">
        <v>8.3000000000000007</v>
      </c>
      <c r="E7" s="53">
        <v>8.8000000000000007</v>
      </c>
      <c r="F7" s="53">
        <v>8.5</v>
      </c>
      <c r="G7" s="53">
        <v>10.4</v>
      </c>
      <c r="H7" s="53"/>
      <c r="I7" s="53">
        <v>5.3</v>
      </c>
      <c r="J7" s="53">
        <v>11.5</v>
      </c>
      <c r="K7" s="53">
        <v>8.9499999999999993</v>
      </c>
      <c r="L7" s="53">
        <v>4.9000000000000004</v>
      </c>
      <c r="M7" s="53">
        <v>4.9000000000000004</v>
      </c>
      <c r="N7" s="53">
        <v>7.6</v>
      </c>
      <c r="O7" s="53">
        <v>7.6</v>
      </c>
      <c r="P7" s="53">
        <v>14.3</v>
      </c>
      <c r="Q7" s="17"/>
      <c r="R7" s="53"/>
      <c r="S7" s="33"/>
      <c r="T7" s="16"/>
      <c r="U7" s="15"/>
      <c r="V7" s="16"/>
      <c r="W7" s="16"/>
    </row>
    <row r="8" spans="1:29" ht="65.95" customHeight="1" x14ac:dyDescent="0.2">
      <c r="A8" s="18" t="s">
        <v>3</v>
      </c>
      <c r="B8" s="19" t="s">
        <v>34</v>
      </c>
      <c r="C8" s="21" t="s">
        <v>35</v>
      </c>
      <c r="D8" s="52" t="s">
        <v>32</v>
      </c>
      <c r="E8" s="19" t="s">
        <v>39</v>
      </c>
      <c r="F8" s="58" t="s">
        <v>37</v>
      </c>
      <c r="G8" s="21" t="s">
        <v>36</v>
      </c>
      <c r="H8" s="21"/>
      <c r="I8" s="21" t="s">
        <v>33</v>
      </c>
      <c r="J8" s="21" t="s">
        <v>42</v>
      </c>
      <c r="K8" s="21" t="s">
        <v>41</v>
      </c>
      <c r="L8" s="21" t="s">
        <v>20</v>
      </c>
      <c r="M8" s="21" t="s">
        <v>38</v>
      </c>
      <c r="N8" s="21" t="s">
        <v>23</v>
      </c>
      <c r="O8" s="21" t="s">
        <v>30</v>
      </c>
      <c r="P8" s="58" t="s">
        <v>40</v>
      </c>
      <c r="Q8" s="21"/>
      <c r="R8" s="52"/>
      <c r="S8" s="60"/>
      <c r="T8" s="19" t="s">
        <v>0</v>
      </c>
      <c r="U8" s="20" t="s">
        <v>12</v>
      </c>
      <c r="V8" s="19" t="s">
        <v>4</v>
      </c>
      <c r="W8" s="21" t="s">
        <v>5</v>
      </c>
    </row>
    <row r="9" spans="1:29" x14ac:dyDescent="0.2">
      <c r="A9" s="22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23">
        <f t="shared" ref="T9:T33" si="0">SUM(B9:S9)</f>
        <v>0</v>
      </c>
      <c r="U9" s="24">
        <f t="shared" ref="U9:U33" si="1">(lamsell*B9)+(ccsell*C9)+(appsell*D9)+(aprsell*E9)+(mincsell*F9)+(cccsell*G9)+(pudsell*H9)+(vansell*I9)+(hazsell*J9)+(p375sell*K9)+(cakesell*L9)+(fruits*M9)+(cherrsell*N9)+(honsell*O9)+(macsell*P9)+(florsell*Q9)+(sa*R9)+(partysell*S9)</f>
        <v>0</v>
      </c>
      <c r="V9" s="25">
        <f t="shared" ref="V9:V33" si="2">(lam*B9)+(choc*C9)+(appl*D9)+(apri*E9)+(cherr*F9)+(minc*G9)+(chip*H9)+(white*I9)+(van*J9)+(pud*K9)+(pie*L9)+(cake*M9)+(macp*N9)+(road*O9)+(flor*P9)+(part*Q9)+(baske*R9)+(dazz*S9)</f>
        <v>0</v>
      </c>
      <c r="W9" s="25">
        <f t="shared" ref="W9:W33" si="3">U9-V9</f>
        <v>0</v>
      </c>
      <c r="X9" s="2"/>
    </row>
    <row r="10" spans="1:29" x14ac:dyDescent="0.2">
      <c r="A10" s="22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23">
        <f t="shared" si="0"/>
        <v>0</v>
      </c>
      <c r="U10" s="24">
        <f t="shared" si="1"/>
        <v>0</v>
      </c>
      <c r="V10" s="25">
        <f t="shared" si="2"/>
        <v>0</v>
      </c>
      <c r="W10" s="25">
        <f t="shared" si="3"/>
        <v>0</v>
      </c>
      <c r="X10" s="2"/>
    </row>
    <row r="11" spans="1:29" x14ac:dyDescent="0.2">
      <c r="A11" s="22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23">
        <f t="shared" si="0"/>
        <v>0</v>
      </c>
      <c r="U11" s="24">
        <f t="shared" si="1"/>
        <v>0</v>
      </c>
      <c r="V11" s="25">
        <f t="shared" si="2"/>
        <v>0</v>
      </c>
      <c r="W11" s="25">
        <f t="shared" si="3"/>
        <v>0</v>
      </c>
      <c r="X11" s="2"/>
    </row>
    <row r="12" spans="1:29" x14ac:dyDescent="0.2">
      <c r="A12" s="22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23">
        <f t="shared" si="0"/>
        <v>0</v>
      </c>
      <c r="U12" s="24">
        <f t="shared" si="1"/>
        <v>0</v>
      </c>
      <c r="V12" s="25">
        <f t="shared" si="2"/>
        <v>0</v>
      </c>
      <c r="W12" s="25">
        <f t="shared" si="3"/>
        <v>0</v>
      </c>
      <c r="Y12" s="59"/>
      <c r="Z12" s="59"/>
      <c r="AA12" s="59"/>
      <c r="AB12" s="59"/>
      <c r="AC12" s="59"/>
    </row>
    <row r="13" spans="1:29" x14ac:dyDescent="0.2">
      <c r="A13" s="22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3">
        <f t="shared" si="0"/>
        <v>0</v>
      </c>
      <c r="U13" s="24">
        <f t="shared" si="1"/>
        <v>0</v>
      </c>
      <c r="V13" s="25">
        <f t="shared" si="2"/>
        <v>0</v>
      </c>
      <c r="W13" s="25">
        <f t="shared" si="3"/>
        <v>0</v>
      </c>
    </row>
    <row r="14" spans="1:29" x14ac:dyDescent="0.2">
      <c r="A14" s="22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23">
        <f t="shared" si="0"/>
        <v>0</v>
      </c>
      <c r="U14" s="24">
        <f t="shared" si="1"/>
        <v>0</v>
      </c>
      <c r="V14" s="25">
        <f t="shared" si="2"/>
        <v>0</v>
      </c>
      <c r="W14" s="25">
        <f t="shared" si="3"/>
        <v>0</v>
      </c>
    </row>
    <row r="15" spans="1:29" x14ac:dyDescent="0.2">
      <c r="A15" s="22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3">
        <f t="shared" si="0"/>
        <v>0</v>
      </c>
      <c r="U15" s="24">
        <f t="shared" si="1"/>
        <v>0</v>
      </c>
      <c r="V15" s="25">
        <f t="shared" si="2"/>
        <v>0</v>
      </c>
      <c r="W15" s="25">
        <f t="shared" si="3"/>
        <v>0</v>
      </c>
    </row>
    <row r="16" spans="1:29" x14ac:dyDescent="0.2">
      <c r="A16" s="22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23">
        <f t="shared" si="0"/>
        <v>0</v>
      </c>
      <c r="U16" s="24">
        <f t="shared" si="1"/>
        <v>0</v>
      </c>
      <c r="V16" s="25">
        <f t="shared" si="2"/>
        <v>0</v>
      </c>
      <c r="W16" s="25">
        <f t="shared" si="3"/>
        <v>0</v>
      </c>
    </row>
    <row r="17" spans="1:24" x14ac:dyDescent="0.2">
      <c r="A17" s="22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23">
        <f t="shared" si="0"/>
        <v>0</v>
      </c>
      <c r="U17" s="24">
        <f t="shared" si="1"/>
        <v>0</v>
      </c>
      <c r="V17" s="25">
        <f t="shared" si="2"/>
        <v>0</v>
      </c>
      <c r="W17" s="25">
        <f t="shared" si="3"/>
        <v>0</v>
      </c>
    </row>
    <row r="18" spans="1:24" x14ac:dyDescent="0.2">
      <c r="A18" s="2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23">
        <f t="shared" si="0"/>
        <v>0</v>
      </c>
      <c r="U18" s="24">
        <f t="shared" si="1"/>
        <v>0</v>
      </c>
      <c r="V18" s="25">
        <f t="shared" si="2"/>
        <v>0</v>
      </c>
      <c r="W18" s="25">
        <f t="shared" si="3"/>
        <v>0</v>
      </c>
    </row>
    <row r="19" spans="1:24" x14ac:dyDescent="0.2">
      <c r="A19" s="22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23">
        <f t="shared" si="0"/>
        <v>0</v>
      </c>
      <c r="U19" s="24">
        <f t="shared" si="1"/>
        <v>0</v>
      </c>
      <c r="V19" s="25">
        <f t="shared" si="2"/>
        <v>0</v>
      </c>
      <c r="W19" s="25">
        <f t="shared" si="3"/>
        <v>0</v>
      </c>
    </row>
    <row r="20" spans="1:24" x14ac:dyDescent="0.2">
      <c r="A20" s="22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3">
        <f t="shared" si="0"/>
        <v>0</v>
      </c>
      <c r="U20" s="24">
        <f t="shared" si="1"/>
        <v>0</v>
      </c>
      <c r="V20" s="25">
        <f t="shared" si="2"/>
        <v>0</v>
      </c>
      <c r="W20" s="25">
        <f t="shared" si="3"/>
        <v>0</v>
      </c>
    </row>
    <row r="21" spans="1:24" x14ac:dyDescent="0.2">
      <c r="A21" s="2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23">
        <f t="shared" si="0"/>
        <v>0</v>
      </c>
      <c r="U21" s="24">
        <f t="shared" si="1"/>
        <v>0</v>
      </c>
      <c r="V21" s="25">
        <f t="shared" si="2"/>
        <v>0</v>
      </c>
      <c r="W21" s="25">
        <f t="shared" si="3"/>
        <v>0</v>
      </c>
    </row>
    <row r="22" spans="1:24" s="9" customFormat="1" x14ac:dyDescent="0.2">
      <c r="A22" s="22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3">
        <f t="shared" si="0"/>
        <v>0</v>
      </c>
      <c r="U22" s="24">
        <f t="shared" si="1"/>
        <v>0</v>
      </c>
      <c r="V22" s="25">
        <f t="shared" si="2"/>
        <v>0</v>
      </c>
      <c r="W22" s="25">
        <f t="shared" si="3"/>
        <v>0</v>
      </c>
      <c r="X22" s="8"/>
    </row>
    <row r="23" spans="1:24" s="10" customFormat="1" ht="11.95" customHeight="1" x14ac:dyDescent="0.2">
      <c r="A23" s="2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23">
        <f t="shared" si="0"/>
        <v>0</v>
      </c>
      <c r="U23" s="24">
        <f t="shared" si="1"/>
        <v>0</v>
      </c>
      <c r="V23" s="25">
        <f t="shared" si="2"/>
        <v>0</v>
      </c>
      <c r="W23" s="25">
        <f t="shared" si="3"/>
        <v>0</v>
      </c>
    </row>
    <row r="24" spans="1:24" x14ac:dyDescent="0.2">
      <c r="A24" s="22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3">
        <f t="shared" si="0"/>
        <v>0</v>
      </c>
      <c r="U24" s="24">
        <f t="shared" si="1"/>
        <v>0</v>
      </c>
      <c r="V24" s="25">
        <f t="shared" si="2"/>
        <v>0</v>
      </c>
      <c r="W24" s="25">
        <f t="shared" si="3"/>
        <v>0</v>
      </c>
    </row>
    <row r="25" spans="1:24" ht="11.95" customHeight="1" x14ac:dyDescent="0.2">
      <c r="A25" s="22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3">
        <f t="shared" si="0"/>
        <v>0</v>
      </c>
      <c r="U25" s="24">
        <f t="shared" si="1"/>
        <v>0</v>
      </c>
      <c r="V25" s="25">
        <f t="shared" si="2"/>
        <v>0</v>
      </c>
      <c r="W25" s="25">
        <f t="shared" si="3"/>
        <v>0</v>
      </c>
    </row>
    <row r="26" spans="1:24" ht="11.95" customHeight="1" x14ac:dyDescent="0.2">
      <c r="A26" s="22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3">
        <f t="shared" si="0"/>
        <v>0</v>
      </c>
      <c r="U26" s="24">
        <f t="shared" si="1"/>
        <v>0</v>
      </c>
      <c r="V26" s="25">
        <f t="shared" si="2"/>
        <v>0</v>
      </c>
      <c r="W26" s="25">
        <f t="shared" si="3"/>
        <v>0</v>
      </c>
    </row>
    <row r="27" spans="1:24" ht="12.85" customHeight="1" x14ac:dyDescent="0.2">
      <c r="A27" s="2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3">
        <f t="shared" si="0"/>
        <v>0</v>
      </c>
      <c r="U27" s="24">
        <f t="shared" si="1"/>
        <v>0</v>
      </c>
      <c r="V27" s="25">
        <f t="shared" si="2"/>
        <v>0</v>
      </c>
      <c r="W27" s="25">
        <f t="shared" si="3"/>
        <v>0</v>
      </c>
    </row>
    <row r="28" spans="1:24" ht="13.5" customHeight="1" x14ac:dyDescent="0.2">
      <c r="A28" s="22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3">
        <f t="shared" si="0"/>
        <v>0</v>
      </c>
      <c r="U28" s="24">
        <f t="shared" si="1"/>
        <v>0</v>
      </c>
      <c r="V28" s="25">
        <f t="shared" si="2"/>
        <v>0</v>
      </c>
      <c r="W28" s="25">
        <f t="shared" si="3"/>
        <v>0</v>
      </c>
    </row>
    <row r="29" spans="1:24" x14ac:dyDescent="0.2">
      <c r="A29" s="22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3">
        <f t="shared" si="0"/>
        <v>0</v>
      </c>
      <c r="U29" s="24">
        <f t="shared" si="1"/>
        <v>0</v>
      </c>
      <c r="V29" s="25">
        <f t="shared" si="2"/>
        <v>0</v>
      </c>
      <c r="W29" s="25">
        <f t="shared" si="3"/>
        <v>0</v>
      </c>
    </row>
    <row r="30" spans="1:24" x14ac:dyDescent="0.2">
      <c r="A30" s="22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3">
        <f t="shared" si="0"/>
        <v>0</v>
      </c>
      <c r="U30" s="24">
        <f t="shared" si="1"/>
        <v>0</v>
      </c>
      <c r="V30" s="25">
        <f t="shared" si="2"/>
        <v>0</v>
      </c>
      <c r="W30" s="25">
        <f t="shared" si="3"/>
        <v>0</v>
      </c>
    </row>
    <row r="31" spans="1:24" x14ac:dyDescent="0.2">
      <c r="A31" s="22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3">
        <f t="shared" si="0"/>
        <v>0</v>
      </c>
      <c r="U31" s="24">
        <f t="shared" si="1"/>
        <v>0</v>
      </c>
      <c r="V31" s="25">
        <f t="shared" si="2"/>
        <v>0</v>
      </c>
      <c r="W31" s="25">
        <f t="shared" si="3"/>
        <v>0</v>
      </c>
    </row>
    <row r="32" spans="1:24" x14ac:dyDescent="0.2">
      <c r="A32" s="22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3">
        <f t="shared" si="0"/>
        <v>0</v>
      </c>
      <c r="U32" s="24">
        <f t="shared" si="1"/>
        <v>0</v>
      </c>
      <c r="V32" s="25">
        <f t="shared" si="2"/>
        <v>0</v>
      </c>
      <c r="W32" s="25">
        <f t="shared" si="3"/>
        <v>0</v>
      </c>
    </row>
    <row r="33" spans="1:23" x14ac:dyDescent="0.2">
      <c r="A33" s="22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3">
        <f t="shared" si="0"/>
        <v>0</v>
      </c>
      <c r="U33" s="24">
        <f t="shared" si="1"/>
        <v>0</v>
      </c>
      <c r="V33" s="25">
        <f t="shared" si="2"/>
        <v>0</v>
      </c>
      <c r="W33" s="25">
        <f t="shared" si="3"/>
        <v>0</v>
      </c>
    </row>
    <row r="34" spans="1:23" x14ac:dyDescent="0.2">
      <c r="A34" s="29" t="s">
        <v>6</v>
      </c>
      <c r="B34" s="31">
        <f>SUM(B9:B33)</f>
        <v>0</v>
      </c>
      <c r="C34" s="31">
        <f t="shared" ref="C34:S34" si="4">SUM(C9:C33)</f>
        <v>0</v>
      </c>
      <c r="D34" s="31">
        <f t="shared" si="4"/>
        <v>0</v>
      </c>
      <c r="E34" s="31">
        <f t="shared" si="4"/>
        <v>0</v>
      </c>
      <c r="F34" s="31">
        <f t="shared" si="4"/>
        <v>0</v>
      </c>
      <c r="G34" s="31">
        <f t="shared" si="4"/>
        <v>0</v>
      </c>
      <c r="H34" s="31">
        <f t="shared" si="4"/>
        <v>0</v>
      </c>
      <c r="I34" s="31">
        <f t="shared" si="4"/>
        <v>0</v>
      </c>
      <c r="J34" s="31">
        <f t="shared" si="4"/>
        <v>0</v>
      </c>
      <c r="K34" s="31">
        <f t="shared" si="4"/>
        <v>0</v>
      </c>
      <c r="L34" s="31">
        <f t="shared" si="4"/>
        <v>0</v>
      </c>
      <c r="M34" s="31">
        <f t="shared" si="4"/>
        <v>0</v>
      </c>
      <c r="N34" s="31">
        <f t="shared" si="4"/>
        <v>0</v>
      </c>
      <c r="O34" s="31">
        <f t="shared" si="4"/>
        <v>0</v>
      </c>
      <c r="P34" s="31">
        <f t="shared" si="4"/>
        <v>0</v>
      </c>
      <c r="Q34" s="31">
        <f t="shared" si="4"/>
        <v>0</v>
      </c>
      <c r="R34" s="31">
        <f t="shared" si="4"/>
        <v>0</v>
      </c>
      <c r="S34" s="31">
        <f t="shared" si="4"/>
        <v>0</v>
      </c>
      <c r="T34" s="35">
        <f>SUM(T9:T33)</f>
        <v>0</v>
      </c>
      <c r="U34" s="27">
        <f>SUM(U9:U33)</f>
        <v>0</v>
      </c>
      <c r="V34" s="27">
        <f>SUM(V9:V33)</f>
        <v>0</v>
      </c>
      <c r="W34" s="27">
        <f>SUM(W9:W33)</f>
        <v>0</v>
      </c>
    </row>
    <row r="35" spans="1:23" x14ac:dyDescent="0.2">
      <c r="A35" s="7" t="s">
        <v>7</v>
      </c>
      <c r="B35" s="7"/>
      <c r="C35" s="7"/>
      <c r="D35" s="7"/>
      <c r="E35" s="7"/>
      <c r="F35" s="7"/>
      <c r="U35" s="48"/>
      <c r="V35" s="49"/>
      <c r="W35" s="49"/>
    </row>
    <row r="36" spans="1:23" x14ac:dyDescent="0.2">
      <c r="A36" s="5" t="s">
        <v>8</v>
      </c>
      <c r="B36" s="5"/>
      <c r="C36" s="5"/>
      <c r="D36" s="5"/>
      <c r="E36" s="5"/>
      <c r="F36" s="5"/>
      <c r="J36" s="8" t="s">
        <v>11</v>
      </c>
      <c r="K36" s="8"/>
      <c r="L36" s="8"/>
      <c r="M36" s="8"/>
      <c r="N36" s="8"/>
      <c r="O36" s="8"/>
      <c r="P36" s="61" t="s">
        <v>9</v>
      </c>
      <c r="Q36" s="61"/>
      <c r="R36" s="61"/>
      <c r="S36" s="61"/>
      <c r="T36" s="61"/>
      <c r="U36" s="37"/>
      <c r="V36" s="22"/>
      <c r="W36" s="22"/>
    </row>
    <row r="37" spans="1:23" x14ac:dyDescent="0.2">
      <c r="A37" s="6" t="s">
        <v>24</v>
      </c>
      <c r="B37" s="6"/>
      <c r="C37" s="6"/>
      <c r="D37" s="6"/>
      <c r="E37" s="6"/>
      <c r="F37" s="6"/>
      <c r="J37" s="54" t="s">
        <v>31</v>
      </c>
      <c r="K37" s="8"/>
      <c r="L37" s="8"/>
      <c r="M37" s="8"/>
      <c r="N37" s="8"/>
      <c r="O37" s="8"/>
      <c r="P37" s="61" t="s">
        <v>10</v>
      </c>
      <c r="Q37" s="61"/>
      <c r="R37" s="61"/>
      <c r="S37" s="61"/>
      <c r="T37" s="61"/>
      <c r="U37" s="37"/>
      <c r="V37" s="22"/>
      <c r="W37" s="22"/>
    </row>
    <row r="38" spans="1:23" ht="20.95" customHeight="1" x14ac:dyDescent="0.2">
      <c r="U38" s="55">
        <f>U34+U36-U37</f>
        <v>0</v>
      </c>
      <c r="V38" s="56">
        <f>V34+V36-V37</f>
        <v>0</v>
      </c>
      <c r="W38" s="57">
        <f>W34+W36-W37</f>
        <v>0</v>
      </c>
    </row>
  </sheetData>
  <sheetProtection selectLockedCells="1" sort="0"/>
  <mergeCells count="5">
    <mergeCell ref="P36:T36"/>
    <mergeCell ref="P37:T37"/>
    <mergeCell ref="A1:O1"/>
    <mergeCell ref="P1:W1"/>
    <mergeCell ref="M4:O4"/>
  </mergeCells>
  <phoneticPr fontId="1" type="noConversion"/>
  <printOptions horizontalCentered="1" verticalCentered="1" gridLines="1"/>
  <pageMargins left="0.19685039370078741" right="0.15748031496062992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X39"/>
  <sheetViews>
    <sheetView showGridLines="0" showRowColHeaders="0" showOutlineSymbols="0" topLeftCell="A21" zoomScaleNormal="100" workbookViewId="0">
      <selection activeCell="A7" sqref="A7"/>
    </sheetView>
  </sheetViews>
  <sheetFormatPr defaultRowHeight="12.5" x14ac:dyDescent="0.2"/>
  <cols>
    <col min="1" max="1" width="20.5" style="1" customWidth="1"/>
    <col min="2" max="19" width="5.375" style="1" customWidth="1"/>
    <col min="20" max="20" width="4.125" style="1" customWidth="1"/>
    <col min="21" max="21" width="9.625" style="3" customWidth="1"/>
    <col min="22" max="24" width="7.625" style="1" customWidth="1"/>
    <col min="25" max="25" width="7.625" customWidth="1"/>
  </cols>
  <sheetData>
    <row r="1" spans="1:24" ht="15.25" x14ac:dyDescent="0.25">
      <c r="A1" s="62" t="str">
        <f>sheetname</f>
        <v xml:space="preserve">Kytons Bakery Christmas Fundraiser 2019 Tally                                         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Q1" s="28"/>
      <c r="R1" s="28"/>
      <c r="S1" s="28"/>
      <c r="T1" s="28"/>
      <c r="U1" s="28"/>
      <c r="V1" s="28"/>
      <c r="W1" s="28"/>
      <c r="X1" s="28"/>
    </row>
    <row r="2" spans="1:24" ht="15.25" x14ac:dyDescent="0.25">
      <c r="A2" s="11"/>
      <c r="B2" s="11"/>
      <c r="C2" s="11"/>
      <c r="D2" s="11"/>
      <c r="E2" s="11"/>
      <c r="F2" s="11"/>
      <c r="G2" s="11"/>
      <c r="H2" s="11"/>
      <c r="I2" s="11"/>
      <c r="J2" s="62" t="s">
        <v>26</v>
      </c>
      <c r="K2" s="62"/>
      <c r="L2" s="62"/>
      <c r="M2" s="11"/>
      <c r="N2" s="28" t="str">
        <f>'Christmas Tally Sheet (1)'!P1</f>
        <v>Enter your group Name in here</v>
      </c>
      <c r="O2" s="11"/>
      <c r="P2" s="28"/>
      <c r="Q2" s="28"/>
      <c r="R2" s="28"/>
      <c r="S2" s="28"/>
      <c r="T2" s="28"/>
      <c r="U2" s="28"/>
      <c r="V2" s="28"/>
      <c r="W2" s="28"/>
      <c r="X2" s="28"/>
    </row>
    <row r="3" spans="1:24" ht="9.6999999999999993" customHeight="1" x14ac:dyDescent="0.2"/>
    <row r="4" spans="1:24" s="4" customFormat="1" x14ac:dyDescent="0.2">
      <c r="A4" s="14" t="s">
        <v>2</v>
      </c>
      <c r="B4" s="32">
        <f>'Christmas Tally Sheet (1)'!lamsell</f>
        <v>10.5</v>
      </c>
      <c r="C4" s="32">
        <f>'Christmas Tally Sheet (1)'!ccsell</f>
        <v>17</v>
      </c>
      <c r="D4" s="32">
        <f>'Christmas Tally Sheet (1)'!appsell</f>
        <v>10.5</v>
      </c>
      <c r="E4" s="32">
        <f>'Christmas Tally Sheet (1)'!aprsell</f>
        <v>11</v>
      </c>
      <c r="F4" s="32">
        <f>'Christmas Tally Sheet (1)'!mincsell</f>
        <v>10.5</v>
      </c>
      <c r="G4" s="32">
        <f>'Christmas Tally Sheet (1)'!cccsell</f>
        <v>13</v>
      </c>
      <c r="H4" s="32">
        <f>'Christmas Tally Sheet (1)'!pudsell</f>
        <v>0</v>
      </c>
      <c r="I4" s="32">
        <f>'Christmas Tally Sheet (1)'!vansell</f>
        <v>7</v>
      </c>
      <c r="J4" s="32">
        <f>'Christmas Tally Sheet (1)'!hazsell</f>
        <v>14.5</v>
      </c>
      <c r="K4" s="32">
        <f>'Christmas Tally Sheet (1)'!p375sell</f>
        <v>11.5</v>
      </c>
      <c r="L4" s="32">
        <f>'Christmas Tally Sheet (1)'!cakesell</f>
        <v>6.5</v>
      </c>
      <c r="M4" s="32">
        <f>'Christmas Tally Sheet (1)'!M6</f>
        <v>6.5</v>
      </c>
      <c r="N4" s="32">
        <f>'Christmas Tally Sheet (1)'!cherrsell</f>
        <v>9.5</v>
      </c>
      <c r="O4" s="32">
        <f>'Christmas Tally Sheet (1)'!honsell</f>
        <v>9.5</v>
      </c>
      <c r="P4" s="32">
        <f>'Christmas Tally Sheet (1)'!macsell</f>
        <v>18.5</v>
      </c>
      <c r="Q4" s="32">
        <f>'Christmas Tally Sheet (1)'!florsell</f>
        <v>0</v>
      </c>
      <c r="R4" s="32">
        <f>'Christmas Tally Sheet (1)'!R6</f>
        <v>0</v>
      </c>
      <c r="S4" s="32">
        <f>'Christmas Tally Sheet (1)'!partysell</f>
        <v>0</v>
      </c>
      <c r="T4" s="15"/>
      <c r="U4" s="15"/>
      <c r="V4" s="15"/>
      <c r="W4" s="15"/>
      <c r="X4" s="3"/>
    </row>
    <row r="5" spans="1:24" x14ac:dyDescent="0.2">
      <c r="A5" s="16" t="s">
        <v>1</v>
      </c>
      <c r="B5" s="53">
        <f>'Christmas Tally Sheet (1)'!B7</f>
        <v>8.3000000000000007</v>
      </c>
      <c r="C5" s="53">
        <f>'Christmas Tally Sheet (1)'!C7</f>
        <v>13.5</v>
      </c>
      <c r="D5" s="53">
        <f>'Christmas Tally Sheet (1)'!D7</f>
        <v>8.3000000000000007</v>
      </c>
      <c r="E5" s="53">
        <f>'Christmas Tally Sheet (1)'!E7</f>
        <v>8.8000000000000007</v>
      </c>
      <c r="F5" s="53">
        <f>'Christmas Tally Sheet (1)'!F7</f>
        <v>8.5</v>
      </c>
      <c r="G5" s="53">
        <f>'Christmas Tally Sheet (1)'!G7</f>
        <v>10.4</v>
      </c>
      <c r="H5" s="53">
        <f>'Christmas Tally Sheet (1)'!H7</f>
        <v>0</v>
      </c>
      <c r="I5" s="53">
        <f>'Christmas Tally Sheet (1)'!I7</f>
        <v>5.3</v>
      </c>
      <c r="J5" s="53">
        <f>'Christmas Tally Sheet (1)'!J7</f>
        <v>11.5</v>
      </c>
      <c r="K5" s="53">
        <f>'Christmas Tally Sheet (1)'!K7</f>
        <v>8.9499999999999993</v>
      </c>
      <c r="L5" s="53">
        <f>'Christmas Tally Sheet (1)'!L7</f>
        <v>4.9000000000000004</v>
      </c>
      <c r="M5" s="53">
        <f>'Christmas Tally Sheet (1)'!M7</f>
        <v>4.9000000000000004</v>
      </c>
      <c r="N5" s="53">
        <f>'Christmas Tally Sheet (1)'!N7</f>
        <v>7.6</v>
      </c>
      <c r="O5" s="53">
        <f>'Christmas Tally Sheet (1)'!O7</f>
        <v>7.6</v>
      </c>
      <c r="P5" s="53">
        <f>'Christmas Tally Sheet (1)'!P7</f>
        <v>14.3</v>
      </c>
      <c r="Q5" s="53">
        <f>'Christmas Tally Sheet (1)'!Q7</f>
        <v>0</v>
      </c>
      <c r="R5" s="53">
        <f>'Christmas Tally Sheet (1)'!R7</f>
        <v>0</v>
      </c>
      <c r="S5" s="53">
        <f>'Christmas Tally Sheet (1)'!S7</f>
        <v>0</v>
      </c>
      <c r="T5" s="16"/>
      <c r="U5" s="15"/>
      <c r="V5" s="16"/>
      <c r="W5" s="16"/>
    </row>
    <row r="6" spans="1:24" ht="65.95" customHeight="1" x14ac:dyDescent="0.2">
      <c r="A6" s="18" t="s">
        <v>3</v>
      </c>
      <c r="B6" s="19" t="str">
        <f>_cat1</f>
        <v>6 Pack Mince Pies</v>
      </c>
      <c r="C6" s="21" t="str">
        <f>_cat2</f>
        <v>Traditional Brandy Pudding</v>
      </c>
      <c r="D6" s="19" t="str">
        <f>_cat3</f>
        <v>Traditional Fruit Cake</v>
      </c>
      <c r="E6" s="19" t="str">
        <f>_cat4</f>
        <v xml:space="preserve">Macadamia Apricot Slice </v>
      </c>
      <c r="F6" s="21" t="str">
        <f>_cat5</f>
        <v>Rocky Road</v>
      </c>
      <c r="G6" s="21" t="str">
        <f>_cat6</f>
        <v>Santa Choc Chip House</v>
      </c>
      <c r="H6" s="21">
        <f>_cat7</f>
        <v>0</v>
      </c>
      <c r="I6" s="21" t="str">
        <f>_cat8</f>
        <v>Shortbread Stars Vanila</v>
      </c>
      <c r="J6" s="21" t="str">
        <f>_cat9</f>
        <v>Mini Lamington 24 pack</v>
      </c>
      <c r="K6" s="21" t="str">
        <f>_cat10</f>
        <v>Lamingtons 12 pack</v>
      </c>
      <c r="L6" s="21" t="str">
        <f>_cat12</f>
        <v>Choc/Raspberry 
Lamington</v>
      </c>
      <c r="M6" s="21" t="str">
        <f>_cat13</f>
        <v>Coffee Lamington</v>
      </c>
      <c r="N6" s="21" t="str">
        <f>_cat14</f>
        <v>Apple Crumble</v>
      </c>
      <c r="O6" s="21" t="str">
        <f>_cat15</f>
        <v>Apricot Crumble</v>
      </c>
      <c r="P6" s="21" t="str">
        <f>_cat16</f>
        <v xml:space="preserve">Bucket  Choc Chip Kookies </v>
      </c>
      <c r="Q6" s="21">
        <f>_cat11</f>
        <v>0</v>
      </c>
      <c r="R6" s="21">
        <f>_cat17</f>
        <v>0</v>
      </c>
      <c r="S6" s="19">
        <f>_cat18</f>
        <v>0</v>
      </c>
      <c r="T6" s="19" t="s">
        <v>0</v>
      </c>
      <c r="U6" s="20" t="s">
        <v>12</v>
      </c>
      <c r="V6" s="19" t="s">
        <v>4</v>
      </c>
      <c r="W6" s="21" t="s">
        <v>5</v>
      </c>
    </row>
    <row r="7" spans="1:24" x14ac:dyDescent="0.2">
      <c r="A7" s="2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23">
        <f t="shared" ref="T7:T33" si="0">SUM(B7:S7)</f>
        <v>0</v>
      </c>
      <c r="U7" s="24">
        <f>('Christmas Tally Sheet (1)'!lamsell*B7)+('Christmas Tally Sheet (1)'!ccsell*C7)+('Christmas Tally Sheet (1)'!appsell*D7)+('Christmas Tally Sheet (1)'!aprsell*E7)+('Christmas Tally Sheet (1)'!mincsell*F7)+('Christmas Tally Sheet (1)'!cccsell*G7)+('Christmas Tally Sheet (1)'!pudsell*H7)+('Christmas Tally Sheet (1)'!vansell*I7)+('Christmas Tally Sheet (1)'!hazsell*J7)+('Christmas Tally Sheet (1)'!p375sell*K7)+('Christmas Tally Sheet (1)'!cakesell*L7)+(fruits*M7)+('Christmas Tally Sheet (1)'!cherrsell*N7)+('Christmas Tally Sheet (1)'!honsell*O7)+('Christmas Tally Sheet (1)'!macsell*P7)+('Christmas Tally Sheet (1)'!florsell*Q7)+(sa*R7)+('Christmas Tally Sheet (1)'!partysell*S7)</f>
        <v>0</v>
      </c>
      <c r="V7" s="25">
        <f t="shared" ref="V7:V33" si="1">(lam*B7)+(choc*C7)+(appl*D7)+(apri*E7)+(cherr*F7)+(minc*G7)+(chip*H7)+(white*I7)+(van*J6:J7)+(pud*K7)+(pie*L7)+(cake*M7)+(macp*N7)+(road*O7)+(flor*P7)+(part*Q7)+(baske*R7)+(dazz*S7)</f>
        <v>0</v>
      </c>
      <c r="W7" s="25">
        <f t="shared" ref="W7:W33" si="2">U7-V7</f>
        <v>0</v>
      </c>
      <c r="X7" s="2"/>
    </row>
    <row r="8" spans="1:24" x14ac:dyDescent="0.2">
      <c r="A8" s="22"/>
      <c r="B8" s="30"/>
      <c r="C8" s="30"/>
      <c r="D8" s="30"/>
      <c r="E8" s="30"/>
      <c r="F8" s="30"/>
      <c r="G8" s="22"/>
      <c r="H8" s="2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23">
        <f t="shared" si="0"/>
        <v>0</v>
      </c>
      <c r="U8" s="24">
        <f>('Christmas Tally Sheet (1)'!lamsell*B8)+('Christmas Tally Sheet (1)'!ccsell*C8)+('Christmas Tally Sheet (1)'!appsell*D8)+('Christmas Tally Sheet (1)'!aprsell*E8)+('Christmas Tally Sheet (1)'!mincsell*F8)+('Christmas Tally Sheet (1)'!cccsell*G8)+('Christmas Tally Sheet (1)'!pudsell*H8)+('Christmas Tally Sheet (1)'!vansell*I8)+('Christmas Tally Sheet (1)'!hazsell*J8)+('Christmas Tally Sheet (1)'!p375sell*K8)+('Christmas Tally Sheet (1)'!cakesell*L8)+(fruits*M8)+('Christmas Tally Sheet (1)'!cherrsell*N8)+('Christmas Tally Sheet (1)'!honsell*O8)+('Christmas Tally Sheet (1)'!macsell*P8)+('Christmas Tally Sheet (1)'!florsell*Q8)+(sa*R8)+('Christmas Tally Sheet (1)'!partysell*S8)</f>
        <v>0</v>
      </c>
      <c r="V8" s="25">
        <f t="shared" si="1"/>
        <v>0</v>
      </c>
      <c r="W8" s="25">
        <f t="shared" si="2"/>
        <v>0</v>
      </c>
      <c r="X8" s="2"/>
    </row>
    <row r="9" spans="1:24" x14ac:dyDescent="0.2">
      <c r="A9" s="22"/>
      <c r="B9" s="30"/>
      <c r="C9" s="30"/>
      <c r="D9" s="30"/>
      <c r="E9" s="30"/>
      <c r="F9" s="30"/>
      <c r="G9" s="22"/>
      <c r="H9" s="22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23">
        <f t="shared" si="0"/>
        <v>0</v>
      </c>
      <c r="U9" s="24">
        <f>('Christmas Tally Sheet (1)'!lamsell*B9)+('Christmas Tally Sheet (1)'!ccsell*C9)+('Christmas Tally Sheet (1)'!appsell*D9)+('Christmas Tally Sheet (1)'!aprsell*E9)+('Christmas Tally Sheet (1)'!mincsell*F9)+('Christmas Tally Sheet (1)'!cccsell*G9)+('Christmas Tally Sheet (1)'!pudsell*H9)+('Christmas Tally Sheet (1)'!vansell*I9)+('Christmas Tally Sheet (1)'!hazsell*J9)+('Christmas Tally Sheet (1)'!p375sell*K9)+('Christmas Tally Sheet (1)'!cakesell*L9)+(fruits*M9)+('Christmas Tally Sheet (1)'!cherrsell*N9)+('Christmas Tally Sheet (1)'!honsell*O9)+('Christmas Tally Sheet (1)'!macsell*P9)+('Christmas Tally Sheet (1)'!florsell*Q9)+(sa*R9)+('Christmas Tally Sheet (1)'!partysell*S9)</f>
        <v>0</v>
      </c>
      <c r="V9" s="25">
        <f t="shared" si="1"/>
        <v>0</v>
      </c>
      <c r="W9" s="25">
        <f t="shared" si="2"/>
        <v>0</v>
      </c>
      <c r="X9" s="2"/>
    </row>
    <row r="10" spans="1:24" x14ac:dyDescent="0.2">
      <c r="A10" s="22"/>
      <c r="B10" s="30"/>
      <c r="C10" s="30"/>
      <c r="D10" s="30"/>
      <c r="E10" s="30"/>
      <c r="F10" s="30"/>
      <c r="G10" s="22"/>
      <c r="H10" s="2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23">
        <f t="shared" si="0"/>
        <v>0</v>
      </c>
      <c r="U10" s="24">
        <f>('Christmas Tally Sheet (1)'!lamsell*B10)+('Christmas Tally Sheet (1)'!ccsell*C10)+('Christmas Tally Sheet (1)'!appsell*D10)+('Christmas Tally Sheet (1)'!aprsell*E10)+('Christmas Tally Sheet (1)'!mincsell*F10)+('Christmas Tally Sheet (1)'!cccsell*G10)+('Christmas Tally Sheet (1)'!pudsell*H10)+('Christmas Tally Sheet (1)'!vansell*I10)+('Christmas Tally Sheet (1)'!hazsell*J10)+('Christmas Tally Sheet (1)'!p375sell*K10)+('Christmas Tally Sheet (1)'!cakesell*L10)+(fruits*M10)+('Christmas Tally Sheet (1)'!cherrsell*N10)+('Christmas Tally Sheet (1)'!honsell*O10)+('Christmas Tally Sheet (1)'!macsell*P10)+('Christmas Tally Sheet (1)'!florsell*Q10)+(sa*R10)+('Christmas Tally Sheet (1)'!partysell*S10)</f>
        <v>0</v>
      </c>
      <c r="V10" s="25">
        <f t="shared" si="1"/>
        <v>0</v>
      </c>
      <c r="W10" s="25">
        <f t="shared" si="2"/>
        <v>0</v>
      </c>
    </row>
    <row r="11" spans="1:24" x14ac:dyDescent="0.2">
      <c r="A11" s="22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23">
        <f t="shared" si="0"/>
        <v>0</v>
      </c>
      <c r="U11" s="24">
        <f>('Christmas Tally Sheet (1)'!lamsell*B11)+('Christmas Tally Sheet (1)'!ccsell*C11)+('Christmas Tally Sheet (1)'!appsell*D11)+('Christmas Tally Sheet (1)'!aprsell*E11)+('Christmas Tally Sheet (1)'!mincsell*F11)+('Christmas Tally Sheet (1)'!cccsell*G11)+('Christmas Tally Sheet (1)'!pudsell*H11)+('Christmas Tally Sheet (1)'!vansell*I11)+('Christmas Tally Sheet (1)'!hazsell*J11)+('Christmas Tally Sheet (1)'!p375sell*K11)+('Christmas Tally Sheet (1)'!cakesell*L11)+(fruits*M11)+('Christmas Tally Sheet (1)'!cherrsell*N11)+('Christmas Tally Sheet (1)'!honsell*O11)+('Christmas Tally Sheet (1)'!macsell*P11)+('Christmas Tally Sheet (1)'!florsell*Q11)+(sa*R11)+('Christmas Tally Sheet (1)'!partysell*S11)</f>
        <v>0</v>
      </c>
      <c r="V11" s="25">
        <f t="shared" si="1"/>
        <v>0</v>
      </c>
      <c r="W11" s="25">
        <f t="shared" si="2"/>
        <v>0</v>
      </c>
    </row>
    <row r="12" spans="1:24" x14ac:dyDescent="0.2">
      <c r="A12" s="22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23">
        <f t="shared" si="0"/>
        <v>0</v>
      </c>
      <c r="U12" s="24">
        <f>('Christmas Tally Sheet (1)'!lamsell*B12)+('Christmas Tally Sheet (1)'!ccsell*C12)+('Christmas Tally Sheet (1)'!appsell*D12)+('Christmas Tally Sheet (1)'!aprsell*E12)+('Christmas Tally Sheet (1)'!mincsell*F12)+('Christmas Tally Sheet (1)'!cccsell*G12)+('Christmas Tally Sheet (1)'!pudsell*H12)+('Christmas Tally Sheet (1)'!vansell*I12)+('Christmas Tally Sheet (1)'!hazsell*J12)+('Christmas Tally Sheet (1)'!p375sell*K12)+('Christmas Tally Sheet (1)'!cakesell*L12)+(fruits*M12)+('Christmas Tally Sheet (1)'!cherrsell*N12)+('Christmas Tally Sheet (1)'!honsell*O12)+('Christmas Tally Sheet (1)'!macsell*P12)+('Christmas Tally Sheet (1)'!florsell*Q12)+(sa*R12)+('Christmas Tally Sheet (1)'!partysell*S12)</f>
        <v>0</v>
      </c>
      <c r="V12" s="25">
        <f t="shared" si="1"/>
        <v>0</v>
      </c>
      <c r="W12" s="25">
        <f t="shared" si="2"/>
        <v>0</v>
      </c>
    </row>
    <row r="13" spans="1:24" x14ac:dyDescent="0.2">
      <c r="A13" s="22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3">
        <f t="shared" si="0"/>
        <v>0</v>
      </c>
      <c r="U13" s="24">
        <f>('Christmas Tally Sheet (1)'!lamsell*B13)+('Christmas Tally Sheet (1)'!ccsell*C13)+('Christmas Tally Sheet (1)'!appsell*D13)+('Christmas Tally Sheet (1)'!aprsell*E13)+('Christmas Tally Sheet (1)'!mincsell*F13)+('Christmas Tally Sheet (1)'!cccsell*G13)+('Christmas Tally Sheet (1)'!pudsell*H13)+('Christmas Tally Sheet (1)'!vansell*I13)+('Christmas Tally Sheet (1)'!hazsell*J13)+('Christmas Tally Sheet (1)'!p375sell*K13)+('Christmas Tally Sheet (1)'!cakesell*L13)+(fruits*M13)+('Christmas Tally Sheet (1)'!cherrsell*N13)+('Christmas Tally Sheet (1)'!honsell*O13)+('Christmas Tally Sheet (1)'!macsell*P13)+('Christmas Tally Sheet (1)'!florsell*Q13)+(sa*R13)+('Christmas Tally Sheet (1)'!partysell*S13)</f>
        <v>0</v>
      </c>
      <c r="V13" s="25">
        <f t="shared" si="1"/>
        <v>0</v>
      </c>
      <c r="W13" s="25">
        <f t="shared" si="2"/>
        <v>0</v>
      </c>
    </row>
    <row r="14" spans="1:24" x14ac:dyDescent="0.2">
      <c r="A14" s="22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23">
        <f t="shared" si="0"/>
        <v>0</v>
      </c>
      <c r="U14" s="24">
        <f>('Christmas Tally Sheet (1)'!lamsell*B14)+('Christmas Tally Sheet (1)'!ccsell*C14)+('Christmas Tally Sheet (1)'!appsell*D14)+('Christmas Tally Sheet (1)'!aprsell*E14)+('Christmas Tally Sheet (1)'!mincsell*F14)+('Christmas Tally Sheet (1)'!cccsell*G14)+('Christmas Tally Sheet (1)'!pudsell*H14)+('Christmas Tally Sheet (1)'!vansell*I14)+('Christmas Tally Sheet (1)'!hazsell*J14)+('Christmas Tally Sheet (1)'!p375sell*K14)+('Christmas Tally Sheet (1)'!cakesell*L14)+(fruits*M14)+('Christmas Tally Sheet (1)'!cherrsell*N14)+('Christmas Tally Sheet (1)'!honsell*O14)+('Christmas Tally Sheet (1)'!macsell*P14)+('Christmas Tally Sheet (1)'!florsell*Q14)+(sa*R14)+('Christmas Tally Sheet (1)'!partysell*S14)</f>
        <v>0</v>
      </c>
      <c r="V14" s="25">
        <f t="shared" si="1"/>
        <v>0</v>
      </c>
      <c r="W14" s="25">
        <f t="shared" si="2"/>
        <v>0</v>
      </c>
    </row>
    <row r="15" spans="1:24" x14ac:dyDescent="0.2">
      <c r="A15" s="22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3">
        <f t="shared" si="0"/>
        <v>0</v>
      </c>
      <c r="U15" s="24">
        <f>('Christmas Tally Sheet (1)'!lamsell*B15)+('Christmas Tally Sheet (1)'!ccsell*C15)+('Christmas Tally Sheet (1)'!appsell*D15)+('Christmas Tally Sheet (1)'!aprsell*E15)+('Christmas Tally Sheet (1)'!mincsell*F15)+('Christmas Tally Sheet (1)'!cccsell*G15)+('Christmas Tally Sheet (1)'!pudsell*H15)+('Christmas Tally Sheet (1)'!vansell*I15)+('Christmas Tally Sheet (1)'!hazsell*J15)+('Christmas Tally Sheet (1)'!p375sell*K15)+('Christmas Tally Sheet (1)'!cakesell*L15)+(fruits*M15)+('Christmas Tally Sheet (1)'!cherrsell*N15)+('Christmas Tally Sheet (1)'!honsell*O15)+('Christmas Tally Sheet (1)'!macsell*P15)+('Christmas Tally Sheet (1)'!florsell*Q15)+(sa*R15)+('Christmas Tally Sheet (1)'!partysell*S15)</f>
        <v>0</v>
      </c>
      <c r="V15" s="25">
        <f t="shared" si="1"/>
        <v>0</v>
      </c>
      <c r="W15" s="25">
        <f t="shared" si="2"/>
        <v>0</v>
      </c>
    </row>
    <row r="16" spans="1:24" x14ac:dyDescent="0.2">
      <c r="A16" s="22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23">
        <f t="shared" si="0"/>
        <v>0</v>
      </c>
      <c r="U16" s="24">
        <f>('Christmas Tally Sheet (1)'!lamsell*B16)+('Christmas Tally Sheet (1)'!ccsell*C16)+('Christmas Tally Sheet (1)'!appsell*D16)+('Christmas Tally Sheet (1)'!aprsell*E16)+('Christmas Tally Sheet (1)'!mincsell*F16)+('Christmas Tally Sheet (1)'!cccsell*G16)+('Christmas Tally Sheet (1)'!pudsell*H16)+('Christmas Tally Sheet (1)'!vansell*I16)+('Christmas Tally Sheet (1)'!hazsell*J16)+('Christmas Tally Sheet (1)'!p375sell*K16)+('Christmas Tally Sheet (1)'!cakesell*L16)+(fruits*M16)+('Christmas Tally Sheet (1)'!cherrsell*N16)+('Christmas Tally Sheet (1)'!honsell*O16)+('Christmas Tally Sheet (1)'!macsell*P16)+('Christmas Tally Sheet (1)'!florsell*Q16)+(sa*R16)+('Christmas Tally Sheet (1)'!partysell*S16)</f>
        <v>0</v>
      </c>
      <c r="V16" s="25">
        <f t="shared" si="1"/>
        <v>0</v>
      </c>
      <c r="W16" s="25">
        <f t="shared" si="2"/>
        <v>0</v>
      </c>
    </row>
    <row r="17" spans="1:24" x14ac:dyDescent="0.2">
      <c r="A17" s="22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23">
        <f t="shared" si="0"/>
        <v>0</v>
      </c>
      <c r="U17" s="24">
        <f>('Christmas Tally Sheet (1)'!lamsell*B17)+('Christmas Tally Sheet (1)'!ccsell*C17)+('Christmas Tally Sheet (1)'!appsell*D17)+('Christmas Tally Sheet (1)'!aprsell*E17)+('Christmas Tally Sheet (1)'!mincsell*F17)+('Christmas Tally Sheet (1)'!cccsell*G17)+('Christmas Tally Sheet (1)'!pudsell*H17)+('Christmas Tally Sheet (1)'!vansell*I17)+('Christmas Tally Sheet (1)'!hazsell*J17)+('Christmas Tally Sheet (1)'!p375sell*K17)+('Christmas Tally Sheet (1)'!cakesell*L17)+(fruits*M17)+('Christmas Tally Sheet (1)'!cherrsell*N17)+('Christmas Tally Sheet (1)'!honsell*O17)+('Christmas Tally Sheet (1)'!macsell*P17)+('Christmas Tally Sheet (1)'!florsell*Q17)+(sa*R17)+('Christmas Tally Sheet (1)'!partysell*S17)</f>
        <v>0</v>
      </c>
      <c r="V17" s="25">
        <f t="shared" si="1"/>
        <v>0</v>
      </c>
      <c r="W17" s="25">
        <f t="shared" si="2"/>
        <v>0</v>
      </c>
    </row>
    <row r="18" spans="1:24" x14ac:dyDescent="0.2">
      <c r="A18" s="2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23">
        <f t="shared" si="0"/>
        <v>0</v>
      </c>
      <c r="U18" s="24">
        <f>('Christmas Tally Sheet (1)'!lamsell*B18)+('Christmas Tally Sheet (1)'!ccsell*C18)+('Christmas Tally Sheet (1)'!appsell*D18)+('Christmas Tally Sheet (1)'!aprsell*E18)+('Christmas Tally Sheet (1)'!mincsell*F18)+('Christmas Tally Sheet (1)'!cccsell*G18)+('Christmas Tally Sheet (1)'!pudsell*H18)+('Christmas Tally Sheet (1)'!vansell*I18)+('Christmas Tally Sheet (1)'!hazsell*J18)+('Christmas Tally Sheet (1)'!p375sell*K18)+('Christmas Tally Sheet (1)'!cakesell*L18)+(fruits*M18)+('Christmas Tally Sheet (1)'!cherrsell*N18)+('Christmas Tally Sheet (1)'!honsell*O18)+('Christmas Tally Sheet (1)'!macsell*P18)+('Christmas Tally Sheet (1)'!florsell*Q18)+(sa*R18)+('Christmas Tally Sheet (1)'!partysell*S18)</f>
        <v>0</v>
      </c>
      <c r="V18" s="25">
        <f t="shared" si="1"/>
        <v>0</v>
      </c>
      <c r="W18" s="25">
        <f t="shared" si="2"/>
        <v>0</v>
      </c>
    </row>
    <row r="19" spans="1:24" x14ac:dyDescent="0.2">
      <c r="A19" s="22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23">
        <f t="shared" si="0"/>
        <v>0</v>
      </c>
      <c r="U19" s="24">
        <f>('Christmas Tally Sheet (1)'!lamsell*B19)+('Christmas Tally Sheet (1)'!ccsell*C19)+('Christmas Tally Sheet (1)'!appsell*D19)+('Christmas Tally Sheet (1)'!aprsell*E19)+('Christmas Tally Sheet (1)'!mincsell*F19)+('Christmas Tally Sheet (1)'!cccsell*G19)+('Christmas Tally Sheet (1)'!pudsell*H19)+('Christmas Tally Sheet (1)'!vansell*I19)+('Christmas Tally Sheet (1)'!hazsell*J19)+('Christmas Tally Sheet (1)'!p375sell*K19)+('Christmas Tally Sheet (1)'!cakesell*L19)+(fruits*M19)+('Christmas Tally Sheet (1)'!cherrsell*N19)+('Christmas Tally Sheet (1)'!honsell*O19)+('Christmas Tally Sheet (1)'!macsell*P19)+('Christmas Tally Sheet (1)'!florsell*Q19)+(sa*R19)+('Christmas Tally Sheet (1)'!partysell*S19)</f>
        <v>0</v>
      </c>
      <c r="V19" s="25">
        <f t="shared" si="1"/>
        <v>0</v>
      </c>
      <c r="W19" s="25">
        <f t="shared" si="2"/>
        <v>0</v>
      </c>
    </row>
    <row r="20" spans="1:24" x14ac:dyDescent="0.2">
      <c r="A20" s="22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3">
        <f t="shared" si="0"/>
        <v>0</v>
      </c>
      <c r="U20" s="24">
        <f>('Christmas Tally Sheet (1)'!lamsell*B20)+('Christmas Tally Sheet (1)'!ccsell*C20)+('Christmas Tally Sheet (1)'!appsell*D20)+('Christmas Tally Sheet (1)'!aprsell*E20)+('Christmas Tally Sheet (1)'!mincsell*F20)+('Christmas Tally Sheet (1)'!cccsell*G20)+('Christmas Tally Sheet (1)'!pudsell*H20)+('Christmas Tally Sheet (1)'!vansell*I20)+('Christmas Tally Sheet (1)'!hazsell*J20)+('Christmas Tally Sheet (1)'!p375sell*K20)+('Christmas Tally Sheet (1)'!cakesell*L20)+(fruits*M20)+('Christmas Tally Sheet (1)'!cherrsell*N20)+('Christmas Tally Sheet (1)'!honsell*O20)+('Christmas Tally Sheet (1)'!macsell*P20)+('Christmas Tally Sheet (1)'!florsell*Q20)+(sa*R20)+('Christmas Tally Sheet (1)'!partysell*S20)</f>
        <v>0</v>
      </c>
      <c r="V20" s="25">
        <f t="shared" si="1"/>
        <v>0</v>
      </c>
      <c r="W20" s="25">
        <f t="shared" si="2"/>
        <v>0</v>
      </c>
    </row>
    <row r="21" spans="1:24" x14ac:dyDescent="0.2">
      <c r="A21" s="2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23">
        <f t="shared" si="0"/>
        <v>0</v>
      </c>
      <c r="U21" s="24">
        <f>('Christmas Tally Sheet (1)'!lamsell*B21)+('Christmas Tally Sheet (1)'!ccsell*C21)+('Christmas Tally Sheet (1)'!appsell*D21)+('Christmas Tally Sheet (1)'!aprsell*E21)+('Christmas Tally Sheet (1)'!mincsell*F21)+('Christmas Tally Sheet (1)'!cccsell*G21)+('Christmas Tally Sheet (1)'!pudsell*H21)+('Christmas Tally Sheet (1)'!vansell*I21)+('Christmas Tally Sheet (1)'!hazsell*J21)+('Christmas Tally Sheet (1)'!p375sell*K21)+('Christmas Tally Sheet (1)'!cakesell*L21)+(fruits*M21)+('Christmas Tally Sheet (1)'!cherrsell*N21)+('Christmas Tally Sheet (1)'!honsell*O21)+('Christmas Tally Sheet (1)'!macsell*P21)+('Christmas Tally Sheet (1)'!florsell*Q21)+(sa*R21)+('Christmas Tally Sheet (1)'!partysell*S21)</f>
        <v>0</v>
      </c>
      <c r="V21" s="25">
        <f t="shared" si="1"/>
        <v>0</v>
      </c>
      <c r="W21" s="25">
        <f t="shared" si="2"/>
        <v>0</v>
      </c>
    </row>
    <row r="22" spans="1:24" s="9" customFormat="1" x14ac:dyDescent="0.2">
      <c r="A22" s="22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3">
        <f t="shared" si="0"/>
        <v>0</v>
      </c>
      <c r="U22" s="24">
        <f>('Christmas Tally Sheet (1)'!lamsell*B22)+('Christmas Tally Sheet (1)'!ccsell*C22)+('Christmas Tally Sheet (1)'!appsell*D22)+('Christmas Tally Sheet (1)'!aprsell*E22)+('Christmas Tally Sheet (1)'!mincsell*F22)+('Christmas Tally Sheet (1)'!cccsell*G22)+('Christmas Tally Sheet (1)'!pudsell*H22)+('Christmas Tally Sheet (1)'!vansell*I22)+('Christmas Tally Sheet (1)'!hazsell*J22)+('Christmas Tally Sheet (1)'!p375sell*K22)+('Christmas Tally Sheet (1)'!cakesell*L22)+(fruits*M22)+('Christmas Tally Sheet (1)'!cherrsell*N22)+('Christmas Tally Sheet (1)'!honsell*O22)+('Christmas Tally Sheet (1)'!macsell*P22)+('Christmas Tally Sheet (1)'!florsell*Q22)+(sa*R22)+('Christmas Tally Sheet (1)'!partysell*S22)</f>
        <v>0</v>
      </c>
      <c r="V22" s="25">
        <f t="shared" si="1"/>
        <v>0</v>
      </c>
      <c r="W22" s="25">
        <f t="shared" si="2"/>
        <v>0</v>
      </c>
      <c r="X22" s="8"/>
    </row>
    <row r="23" spans="1:24" s="10" customFormat="1" ht="11.95" customHeight="1" x14ac:dyDescent="0.2">
      <c r="A23" s="2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23">
        <f t="shared" si="0"/>
        <v>0</v>
      </c>
      <c r="U23" s="24">
        <f>('Christmas Tally Sheet (1)'!lamsell*B23)+('Christmas Tally Sheet (1)'!ccsell*C23)+('Christmas Tally Sheet (1)'!appsell*D23)+('Christmas Tally Sheet (1)'!aprsell*E23)+('Christmas Tally Sheet (1)'!mincsell*F23)+('Christmas Tally Sheet (1)'!cccsell*G23)+('Christmas Tally Sheet (1)'!pudsell*H23)+('Christmas Tally Sheet (1)'!vansell*I23)+('Christmas Tally Sheet (1)'!hazsell*J23)+('Christmas Tally Sheet (1)'!p375sell*K23)+('Christmas Tally Sheet (1)'!cakesell*L23)+(fruits*M23)+('Christmas Tally Sheet (1)'!cherrsell*N23)+('Christmas Tally Sheet (1)'!honsell*O23)+('Christmas Tally Sheet (1)'!macsell*P23)+('Christmas Tally Sheet (1)'!florsell*Q23)+(sa*R23)+('Christmas Tally Sheet (1)'!partysell*S23)</f>
        <v>0</v>
      </c>
      <c r="V23" s="25">
        <f t="shared" si="1"/>
        <v>0</v>
      </c>
      <c r="W23" s="25">
        <f t="shared" si="2"/>
        <v>0</v>
      </c>
    </row>
    <row r="24" spans="1:24" x14ac:dyDescent="0.2">
      <c r="A24" s="22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3">
        <f t="shared" si="0"/>
        <v>0</v>
      </c>
      <c r="U24" s="24">
        <f>('Christmas Tally Sheet (1)'!lamsell*B24)+('Christmas Tally Sheet (1)'!ccsell*C24)+('Christmas Tally Sheet (1)'!appsell*D24)+('Christmas Tally Sheet (1)'!aprsell*E24)+('Christmas Tally Sheet (1)'!mincsell*F24)+('Christmas Tally Sheet (1)'!cccsell*G24)+('Christmas Tally Sheet (1)'!pudsell*H24)+('Christmas Tally Sheet (1)'!vansell*I24)+('Christmas Tally Sheet (1)'!hazsell*J24)+('Christmas Tally Sheet (1)'!p375sell*K24)+('Christmas Tally Sheet (1)'!cakesell*L24)+(fruits*M24)+('Christmas Tally Sheet (1)'!cherrsell*N24)+('Christmas Tally Sheet (1)'!honsell*O24)+('Christmas Tally Sheet (1)'!macsell*P24)+('Christmas Tally Sheet (1)'!florsell*Q24)+(sa*R24)+('Christmas Tally Sheet (1)'!partysell*S24)</f>
        <v>0</v>
      </c>
      <c r="V24" s="25">
        <f t="shared" si="1"/>
        <v>0</v>
      </c>
      <c r="W24" s="25">
        <f t="shared" si="2"/>
        <v>0</v>
      </c>
    </row>
    <row r="25" spans="1:24" ht="11.95" customHeight="1" x14ac:dyDescent="0.2">
      <c r="A25" s="22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3">
        <f t="shared" si="0"/>
        <v>0</v>
      </c>
      <c r="U25" s="24">
        <f>('Christmas Tally Sheet (1)'!lamsell*B25)+('Christmas Tally Sheet (1)'!ccsell*C25)+('Christmas Tally Sheet (1)'!appsell*D25)+('Christmas Tally Sheet (1)'!aprsell*E25)+('Christmas Tally Sheet (1)'!mincsell*F25)+('Christmas Tally Sheet (1)'!cccsell*G25)+('Christmas Tally Sheet (1)'!pudsell*H25)+('Christmas Tally Sheet (1)'!vansell*I25)+('Christmas Tally Sheet (1)'!hazsell*J25)+('Christmas Tally Sheet (1)'!p375sell*K25)+('Christmas Tally Sheet (1)'!cakesell*L25)+(fruits*M25)+('Christmas Tally Sheet (1)'!cherrsell*N25)+('Christmas Tally Sheet (1)'!honsell*O25)+('Christmas Tally Sheet (1)'!macsell*P25)+('Christmas Tally Sheet (1)'!florsell*Q25)+(sa*R25)+('Christmas Tally Sheet (1)'!partysell*S25)</f>
        <v>0</v>
      </c>
      <c r="V25" s="25">
        <f t="shared" si="1"/>
        <v>0</v>
      </c>
      <c r="W25" s="25">
        <f t="shared" si="2"/>
        <v>0</v>
      </c>
    </row>
    <row r="26" spans="1:24" ht="11.95" customHeight="1" x14ac:dyDescent="0.2">
      <c r="A26" s="22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3">
        <f t="shared" si="0"/>
        <v>0</v>
      </c>
      <c r="U26" s="24">
        <f>('Christmas Tally Sheet (1)'!lamsell*B26)+('Christmas Tally Sheet (1)'!ccsell*C26)+('Christmas Tally Sheet (1)'!appsell*D26)+('Christmas Tally Sheet (1)'!aprsell*E26)+('Christmas Tally Sheet (1)'!mincsell*F26)+('Christmas Tally Sheet (1)'!cccsell*G26)+('Christmas Tally Sheet (1)'!pudsell*H26)+('Christmas Tally Sheet (1)'!vansell*I26)+('Christmas Tally Sheet (1)'!hazsell*J26)+('Christmas Tally Sheet (1)'!p375sell*K26)+('Christmas Tally Sheet (1)'!cakesell*L26)+(fruits*M26)+('Christmas Tally Sheet (1)'!cherrsell*N26)+('Christmas Tally Sheet (1)'!honsell*O26)+('Christmas Tally Sheet (1)'!macsell*P26)+('Christmas Tally Sheet (1)'!florsell*Q26)+(sa*R26)+('Christmas Tally Sheet (1)'!partysell*S26)</f>
        <v>0</v>
      </c>
      <c r="V26" s="25">
        <f t="shared" si="1"/>
        <v>0</v>
      </c>
      <c r="W26" s="25">
        <f t="shared" si="2"/>
        <v>0</v>
      </c>
    </row>
    <row r="27" spans="1:24" ht="12.85" customHeight="1" x14ac:dyDescent="0.2">
      <c r="A27" s="2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3">
        <f t="shared" si="0"/>
        <v>0</v>
      </c>
      <c r="U27" s="24">
        <f>('Christmas Tally Sheet (1)'!lamsell*B27)+('Christmas Tally Sheet (1)'!ccsell*C27)+('Christmas Tally Sheet (1)'!appsell*D27)+('Christmas Tally Sheet (1)'!aprsell*E27)+('Christmas Tally Sheet (1)'!mincsell*F27)+('Christmas Tally Sheet (1)'!cccsell*G27)+('Christmas Tally Sheet (1)'!pudsell*H27)+('Christmas Tally Sheet (1)'!vansell*I27)+('Christmas Tally Sheet (1)'!hazsell*J27)+('Christmas Tally Sheet (1)'!p375sell*K27)+('Christmas Tally Sheet (1)'!cakesell*L27)+(fruits*M27)+('Christmas Tally Sheet (1)'!cherrsell*N27)+('Christmas Tally Sheet (1)'!honsell*O27)+('Christmas Tally Sheet (1)'!macsell*P27)+('Christmas Tally Sheet (1)'!florsell*Q27)+(sa*R27)+('Christmas Tally Sheet (1)'!partysell*S27)</f>
        <v>0</v>
      </c>
      <c r="V27" s="25">
        <f t="shared" si="1"/>
        <v>0</v>
      </c>
      <c r="W27" s="25">
        <f t="shared" si="2"/>
        <v>0</v>
      </c>
    </row>
    <row r="28" spans="1:24" ht="13.5" customHeight="1" x14ac:dyDescent="0.2">
      <c r="A28" s="22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3">
        <f t="shared" si="0"/>
        <v>0</v>
      </c>
      <c r="U28" s="24">
        <f>('Christmas Tally Sheet (1)'!lamsell*B28)+('Christmas Tally Sheet (1)'!ccsell*C28)+('Christmas Tally Sheet (1)'!appsell*D28)+('Christmas Tally Sheet (1)'!aprsell*E28)+('Christmas Tally Sheet (1)'!mincsell*F28)+('Christmas Tally Sheet (1)'!cccsell*G28)+('Christmas Tally Sheet (1)'!pudsell*H28)+('Christmas Tally Sheet (1)'!vansell*I28)+('Christmas Tally Sheet (1)'!hazsell*J28)+('Christmas Tally Sheet (1)'!p375sell*K28)+('Christmas Tally Sheet (1)'!cakesell*L28)+(fruits*M28)+('Christmas Tally Sheet (1)'!cherrsell*N28)+('Christmas Tally Sheet (1)'!honsell*O28)+('Christmas Tally Sheet (1)'!macsell*P28)+('Christmas Tally Sheet (1)'!florsell*Q28)+(sa*R28)+('Christmas Tally Sheet (1)'!partysell*S28)</f>
        <v>0</v>
      </c>
      <c r="V28" s="25">
        <f t="shared" si="1"/>
        <v>0</v>
      </c>
      <c r="W28" s="25">
        <f t="shared" si="2"/>
        <v>0</v>
      </c>
    </row>
    <row r="29" spans="1:24" x14ac:dyDescent="0.2">
      <c r="A29" s="22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3">
        <f t="shared" si="0"/>
        <v>0</v>
      </c>
      <c r="U29" s="24">
        <f>('Christmas Tally Sheet (1)'!lamsell*B29)+('Christmas Tally Sheet (1)'!ccsell*C29)+('Christmas Tally Sheet (1)'!appsell*D29)+('Christmas Tally Sheet (1)'!aprsell*E29)+('Christmas Tally Sheet (1)'!mincsell*F29)+('Christmas Tally Sheet (1)'!cccsell*G29)+('Christmas Tally Sheet (1)'!pudsell*H29)+('Christmas Tally Sheet (1)'!vansell*I29)+('Christmas Tally Sheet (1)'!hazsell*J29)+('Christmas Tally Sheet (1)'!p375sell*K29)+('Christmas Tally Sheet (1)'!cakesell*L29)+(fruits*M29)+('Christmas Tally Sheet (1)'!cherrsell*N29)+('Christmas Tally Sheet (1)'!honsell*O29)+('Christmas Tally Sheet (1)'!macsell*P29)+('Christmas Tally Sheet (1)'!florsell*Q29)+(sa*R29)+('Christmas Tally Sheet (1)'!partysell*S29)</f>
        <v>0</v>
      </c>
      <c r="V29" s="25">
        <f t="shared" si="1"/>
        <v>0</v>
      </c>
      <c r="W29" s="25">
        <f t="shared" si="2"/>
        <v>0</v>
      </c>
    </row>
    <row r="30" spans="1:24" x14ac:dyDescent="0.2">
      <c r="A30" s="22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3">
        <f t="shared" si="0"/>
        <v>0</v>
      </c>
      <c r="U30" s="24">
        <f>('Christmas Tally Sheet (1)'!lamsell*B30)+('Christmas Tally Sheet (1)'!ccsell*C30)+('Christmas Tally Sheet (1)'!appsell*D30)+('Christmas Tally Sheet (1)'!aprsell*E30)+('Christmas Tally Sheet (1)'!mincsell*F30)+('Christmas Tally Sheet (1)'!cccsell*G30)+('Christmas Tally Sheet (1)'!pudsell*H30)+('Christmas Tally Sheet (1)'!vansell*I30)+('Christmas Tally Sheet (1)'!hazsell*J30)+('Christmas Tally Sheet (1)'!p375sell*K30)+('Christmas Tally Sheet (1)'!cakesell*L30)+(fruits*M30)+('Christmas Tally Sheet (1)'!cherrsell*N30)+('Christmas Tally Sheet (1)'!honsell*O30)+('Christmas Tally Sheet (1)'!macsell*P30)+('Christmas Tally Sheet (1)'!florsell*Q30)+(sa*R30)+('Christmas Tally Sheet (1)'!partysell*S30)</f>
        <v>0</v>
      </c>
      <c r="V30" s="25">
        <f t="shared" si="1"/>
        <v>0</v>
      </c>
      <c r="W30" s="25">
        <f t="shared" si="2"/>
        <v>0</v>
      </c>
    </row>
    <row r="31" spans="1:24" x14ac:dyDescent="0.2">
      <c r="A31" s="22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3">
        <f t="shared" si="0"/>
        <v>0</v>
      </c>
      <c r="U31" s="24">
        <f>('Christmas Tally Sheet (1)'!lamsell*B31)+('Christmas Tally Sheet (1)'!ccsell*C31)+('Christmas Tally Sheet (1)'!appsell*D31)+('Christmas Tally Sheet (1)'!aprsell*E31)+('Christmas Tally Sheet (1)'!mincsell*F31)+('Christmas Tally Sheet (1)'!cccsell*G31)+('Christmas Tally Sheet (1)'!pudsell*H31)+('Christmas Tally Sheet (1)'!vansell*I31)+('Christmas Tally Sheet (1)'!hazsell*J31)+('Christmas Tally Sheet (1)'!p375sell*K31)+('Christmas Tally Sheet (1)'!cakesell*L31)+(fruits*M31)+('Christmas Tally Sheet (1)'!cherrsell*N31)+('Christmas Tally Sheet (1)'!honsell*O31)+('Christmas Tally Sheet (1)'!macsell*P31)+('Christmas Tally Sheet (1)'!florsell*Q31)+(sa*R31)+('Christmas Tally Sheet (1)'!partysell*S31)</f>
        <v>0</v>
      </c>
      <c r="V31" s="25">
        <f t="shared" si="1"/>
        <v>0</v>
      </c>
      <c r="W31" s="25">
        <f t="shared" si="2"/>
        <v>0</v>
      </c>
    </row>
    <row r="32" spans="1:24" x14ac:dyDescent="0.2">
      <c r="A32" s="22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3">
        <f t="shared" si="0"/>
        <v>0</v>
      </c>
      <c r="U32" s="24">
        <f>('Christmas Tally Sheet (1)'!lamsell*B32)+('Christmas Tally Sheet (1)'!ccsell*C32)+('Christmas Tally Sheet (1)'!appsell*D32)+('Christmas Tally Sheet (1)'!aprsell*E32)+('Christmas Tally Sheet (1)'!mincsell*F32)+('Christmas Tally Sheet (1)'!cccsell*G32)+('Christmas Tally Sheet (1)'!pudsell*H32)+('Christmas Tally Sheet (1)'!vansell*I32)+('Christmas Tally Sheet (1)'!hazsell*J32)+('Christmas Tally Sheet (1)'!p375sell*K32)+('Christmas Tally Sheet (1)'!cakesell*L32)+(fruits*M32)+('Christmas Tally Sheet (1)'!cherrsell*N32)+('Christmas Tally Sheet (1)'!honsell*O32)+('Christmas Tally Sheet (1)'!macsell*P32)+('Christmas Tally Sheet (1)'!florsell*Q32)+(sa*R32)+('Christmas Tally Sheet (1)'!partysell*S32)</f>
        <v>0</v>
      </c>
      <c r="V32" s="25">
        <f t="shared" si="1"/>
        <v>0</v>
      </c>
      <c r="W32" s="25">
        <f t="shared" si="2"/>
        <v>0</v>
      </c>
    </row>
    <row r="33" spans="1:23" x14ac:dyDescent="0.2">
      <c r="A33" s="22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3">
        <f t="shared" si="0"/>
        <v>0</v>
      </c>
      <c r="U33" s="24">
        <f>('Christmas Tally Sheet (1)'!lamsell*B33)+('Christmas Tally Sheet (1)'!ccsell*C33)+('Christmas Tally Sheet (1)'!appsell*D33)+('Christmas Tally Sheet (1)'!aprsell*E33)+('Christmas Tally Sheet (1)'!mincsell*F33)+('Christmas Tally Sheet (1)'!cccsell*G33)+('Christmas Tally Sheet (1)'!pudsell*H33)+('Christmas Tally Sheet (1)'!vansell*I33)+('Christmas Tally Sheet (1)'!hazsell*J33)+('Christmas Tally Sheet (1)'!p375sell*K33)+('Christmas Tally Sheet (1)'!cakesell*L33)+(fruits*M33)+('Christmas Tally Sheet (1)'!cherrsell*N33)+('Christmas Tally Sheet (1)'!honsell*O33)+('Christmas Tally Sheet (1)'!macsell*P33)+('Christmas Tally Sheet (1)'!florsell*Q33)+(sa*R33)+('Christmas Tally Sheet (1)'!partysell*S33)</f>
        <v>0</v>
      </c>
      <c r="V33" s="25">
        <f t="shared" si="1"/>
        <v>0</v>
      </c>
      <c r="W33" s="25">
        <f t="shared" si="2"/>
        <v>0</v>
      </c>
    </row>
    <row r="34" spans="1:23" x14ac:dyDescent="0.2">
      <c r="A34" s="42" t="s">
        <v>14</v>
      </c>
      <c r="B34" s="31">
        <f>SUM(B7:B33)</f>
        <v>0</v>
      </c>
      <c r="C34" s="31">
        <f t="shared" ref="C34:S34" si="3">SUM(C7:C33)</f>
        <v>0</v>
      </c>
      <c r="D34" s="31">
        <f t="shared" si="3"/>
        <v>0</v>
      </c>
      <c r="E34" s="31">
        <f t="shared" si="3"/>
        <v>0</v>
      </c>
      <c r="F34" s="31">
        <f t="shared" si="3"/>
        <v>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5">
        <f>SUM(T7:T33)</f>
        <v>0</v>
      </c>
      <c r="U34" s="27">
        <f>SUM(U7:U33)</f>
        <v>0</v>
      </c>
      <c r="V34" s="27">
        <f>SUM(V7:V33)</f>
        <v>0</v>
      </c>
      <c r="W34" s="27">
        <f>SUM(W7:W33)</f>
        <v>0</v>
      </c>
    </row>
    <row r="35" spans="1:23" x14ac:dyDescent="0.2">
      <c r="A35" s="43" t="s">
        <v>16</v>
      </c>
      <c r="B35" s="39">
        <f>'Christmas Tally Sheet (1)'!B34</f>
        <v>0</v>
      </c>
      <c r="C35" s="39">
        <f>'Christmas Tally Sheet (1)'!C34</f>
        <v>0</v>
      </c>
      <c r="D35" s="39">
        <f>'Christmas Tally Sheet (1)'!D34</f>
        <v>0</v>
      </c>
      <c r="E35" s="39">
        <f>'Christmas Tally Sheet (1)'!E34</f>
        <v>0</v>
      </c>
      <c r="F35" s="39">
        <f>'Christmas Tally Sheet (1)'!F34</f>
        <v>0</v>
      </c>
      <c r="G35" s="39">
        <f>'Christmas Tally Sheet (1)'!G34</f>
        <v>0</v>
      </c>
      <c r="H35" s="39">
        <f>'Christmas Tally Sheet (1)'!H34</f>
        <v>0</v>
      </c>
      <c r="I35" s="39">
        <f>'Christmas Tally Sheet (1)'!I34</f>
        <v>0</v>
      </c>
      <c r="J35" s="39">
        <f>'Christmas Tally Sheet (1)'!J34</f>
        <v>0</v>
      </c>
      <c r="K35" s="39">
        <f>'Christmas Tally Sheet (1)'!K34</f>
        <v>0</v>
      </c>
      <c r="L35" s="39">
        <f>'Christmas Tally Sheet (1)'!L34</f>
        <v>0</v>
      </c>
      <c r="M35" s="39">
        <f>'Christmas Tally Sheet (1)'!M34</f>
        <v>0</v>
      </c>
      <c r="N35" s="39">
        <f>'Christmas Tally Sheet (1)'!N34</f>
        <v>0</v>
      </c>
      <c r="O35" s="39">
        <f>'Christmas Tally Sheet (1)'!O34</f>
        <v>0</v>
      </c>
      <c r="P35" s="39">
        <f>'Christmas Tally Sheet (1)'!P34</f>
        <v>0</v>
      </c>
      <c r="Q35" s="39">
        <f>'Christmas Tally Sheet (1)'!Q34</f>
        <v>0</v>
      </c>
      <c r="R35" s="39">
        <f>'Christmas Tally Sheet (1)'!R34</f>
        <v>0</v>
      </c>
      <c r="S35" s="39">
        <f>'Christmas Tally Sheet (1)'!S34</f>
        <v>0</v>
      </c>
      <c r="T35" s="40">
        <f>'Christmas Tally Sheet (1)'!T34</f>
        <v>0</v>
      </c>
      <c r="U35" s="26">
        <f>'Christmas Tally Sheet (1)'!U38</f>
        <v>0</v>
      </c>
      <c r="V35" s="25">
        <f>'Christmas Tally Sheet (1)'!V38</f>
        <v>0</v>
      </c>
      <c r="W35" s="25">
        <f>'Christmas Tally Sheet (1)'!W38</f>
        <v>0</v>
      </c>
    </row>
    <row r="36" spans="1:23" ht="17.350000000000001" customHeight="1" x14ac:dyDescent="0.2">
      <c r="A36" s="36" t="s">
        <v>18</v>
      </c>
      <c r="B36" s="41">
        <f>B34+B35</f>
        <v>0</v>
      </c>
      <c r="C36" s="41">
        <f t="shared" ref="C36:S36" si="4">C34+C35</f>
        <v>0</v>
      </c>
      <c r="D36" s="41">
        <f t="shared" si="4"/>
        <v>0</v>
      </c>
      <c r="E36" s="41">
        <f t="shared" si="4"/>
        <v>0</v>
      </c>
      <c r="F36" s="41">
        <f t="shared" si="4"/>
        <v>0</v>
      </c>
      <c r="G36" s="41">
        <f t="shared" si="4"/>
        <v>0</v>
      </c>
      <c r="H36" s="41">
        <f t="shared" si="4"/>
        <v>0</v>
      </c>
      <c r="I36" s="41">
        <f t="shared" si="4"/>
        <v>0</v>
      </c>
      <c r="J36" s="41">
        <f t="shared" si="4"/>
        <v>0</v>
      </c>
      <c r="K36" s="41">
        <f t="shared" si="4"/>
        <v>0</v>
      </c>
      <c r="L36" s="41">
        <f t="shared" si="4"/>
        <v>0</v>
      </c>
      <c r="M36" s="41">
        <f t="shared" si="4"/>
        <v>0</v>
      </c>
      <c r="N36" s="41">
        <f t="shared" si="4"/>
        <v>0</v>
      </c>
      <c r="O36" s="41">
        <f t="shared" si="4"/>
        <v>0</v>
      </c>
      <c r="P36" s="41">
        <f t="shared" si="4"/>
        <v>0</v>
      </c>
      <c r="Q36" s="41">
        <f t="shared" si="4"/>
        <v>0</v>
      </c>
      <c r="R36" s="41">
        <f t="shared" si="4"/>
        <v>0</v>
      </c>
      <c r="S36" s="41">
        <f t="shared" si="4"/>
        <v>0</v>
      </c>
      <c r="T36" s="38">
        <f>T35+T34</f>
        <v>0</v>
      </c>
      <c r="U36" s="55">
        <f>U34+U35</f>
        <v>0</v>
      </c>
      <c r="V36" s="56">
        <f>V34+V35</f>
        <v>0</v>
      </c>
      <c r="W36" s="57">
        <f>W34+W35</f>
        <v>0</v>
      </c>
    </row>
    <row r="37" spans="1:23" x14ac:dyDescent="0.2">
      <c r="A37" s="7" t="s">
        <v>7</v>
      </c>
      <c r="B37" s="7"/>
      <c r="C37" s="7"/>
      <c r="D37" s="7"/>
      <c r="E37" s="7"/>
      <c r="F37" s="7"/>
      <c r="P37" s="65"/>
      <c r="Q37" s="65"/>
      <c r="R37" s="65"/>
      <c r="S37" s="65"/>
      <c r="T37" s="65"/>
    </row>
    <row r="38" spans="1:23" x14ac:dyDescent="0.2">
      <c r="A38" s="5" t="s">
        <v>8</v>
      </c>
      <c r="B38" s="5"/>
      <c r="C38" s="5"/>
      <c r="D38" s="5"/>
      <c r="E38" s="5"/>
      <c r="F38" s="5"/>
    </row>
    <row r="39" spans="1:23" x14ac:dyDescent="0.2">
      <c r="A39" s="50" t="s">
        <v>24</v>
      </c>
      <c r="B39" s="6"/>
      <c r="C39" s="6"/>
      <c r="D39" s="6"/>
      <c r="E39" s="6"/>
      <c r="F39" s="6"/>
    </row>
  </sheetData>
  <sheetProtection selectLockedCells="1" sort="0"/>
  <mergeCells count="3">
    <mergeCell ref="P37:T37"/>
    <mergeCell ref="A1:O1"/>
    <mergeCell ref="J2:L2"/>
  </mergeCells>
  <phoneticPr fontId="1" type="noConversion"/>
  <printOptions horizontalCentered="1" verticalCentered="1" gridLines="1"/>
  <pageMargins left="0.19685039370078741" right="0.15748031496062992" top="0.39370078740157483" bottom="0.39370078740157483" header="0.51181102362204722" footer="0.51181102362204722"/>
  <pageSetup paperSize="9" orientation="landscape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X38"/>
  <sheetViews>
    <sheetView showGridLines="0" showRowColHeaders="0" showOutlineSymbols="0" topLeftCell="A17" zoomScaleNormal="100" workbookViewId="0">
      <selection activeCell="A7" sqref="A7"/>
    </sheetView>
  </sheetViews>
  <sheetFormatPr defaultRowHeight="12.5" x14ac:dyDescent="0.2"/>
  <cols>
    <col min="1" max="1" width="20.5" style="1" customWidth="1"/>
    <col min="2" max="19" width="5.375" style="1" customWidth="1"/>
    <col min="20" max="20" width="4.125" style="1" customWidth="1"/>
    <col min="21" max="21" width="9.75" style="3" customWidth="1"/>
    <col min="22" max="22" width="7.875" style="1" customWidth="1"/>
    <col min="23" max="24" width="7.625" style="1" customWidth="1"/>
    <col min="25" max="25" width="7.625" customWidth="1"/>
  </cols>
  <sheetData>
    <row r="1" spans="1:24" ht="15.25" x14ac:dyDescent="0.25">
      <c r="A1" s="62" t="str">
        <f>sheetname</f>
        <v xml:space="preserve">Kytons Bakery Christmas Fundraiser 2019 Tally                                         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Q1" s="28"/>
      <c r="R1" s="28"/>
      <c r="S1" s="28"/>
      <c r="T1" s="28"/>
      <c r="U1" s="28"/>
      <c r="V1" s="28"/>
      <c r="W1" s="28"/>
      <c r="X1" s="28"/>
    </row>
    <row r="2" spans="1:24" ht="15.25" x14ac:dyDescent="0.25">
      <c r="A2" s="11"/>
      <c r="B2" s="11"/>
      <c r="C2" s="11"/>
      <c r="D2" s="11"/>
      <c r="E2" s="11"/>
      <c r="F2" s="11"/>
      <c r="G2" s="11"/>
      <c r="H2" s="11"/>
      <c r="I2" s="62" t="s">
        <v>27</v>
      </c>
      <c r="J2" s="62"/>
      <c r="K2" s="62"/>
      <c r="L2" s="62" t="str">
        <f>'Christmas Tally Sheet (1)'!P1</f>
        <v>Enter your group Name in here</v>
      </c>
      <c r="M2" s="62"/>
      <c r="N2" s="62"/>
      <c r="O2" s="62"/>
      <c r="P2" s="62"/>
      <c r="Q2" s="62"/>
      <c r="R2" s="62"/>
      <c r="S2" s="62"/>
      <c r="T2" s="28"/>
      <c r="U2" s="28"/>
      <c r="V2" s="28"/>
      <c r="W2" s="28"/>
      <c r="X2" s="28"/>
    </row>
    <row r="4" spans="1:24" s="4" customFormat="1" x14ac:dyDescent="0.2">
      <c r="A4" s="14" t="s">
        <v>2</v>
      </c>
      <c r="B4" s="32">
        <f>'Christmas Tally Sheet (1)'!lamsell</f>
        <v>10.5</v>
      </c>
      <c r="C4" s="32">
        <f>'Christmas Tally Sheet (1)'!ccsell</f>
        <v>17</v>
      </c>
      <c r="D4" s="32">
        <f>'Christmas Tally Sheet (1)'!appsell</f>
        <v>10.5</v>
      </c>
      <c r="E4" s="32">
        <f>'Christmas Tally Sheet (1)'!aprsell</f>
        <v>11</v>
      </c>
      <c r="F4" s="32">
        <f>'Christmas Tally Sheet (1)'!mincsell</f>
        <v>10.5</v>
      </c>
      <c r="G4" s="32">
        <f>'Christmas Tally Sheet (1)'!cccsell</f>
        <v>13</v>
      </c>
      <c r="H4" s="32">
        <f>'Christmas Tally Sheet (1)'!pudsell</f>
        <v>0</v>
      </c>
      <c r="I4" s="32">
        <f>'Christmas Tally Sheet (1)'!vansell</f>
        <v>7</v>
      </c>
      <c r="J4" s="32">
        <f>'Christmas Tally Sheet (1)'!hazsell</f>
        <v>14.5</v>
      </c>
      <c r="K4" s="32">
        <f>'Christmas Tally Sheet (1)'!p375sell</f>
        <v>11.5</v>
      </c>
      <c r="L4" s="32">
        <f>'Christmas Tally Sheet (1)'!cakesell</f>
        <v>6.5</v>
      </c>
      <c r="M4" s="32">
        <f>'Christmas Tally Sheet (1)'!M6</f>
        <v>6.5</v>
      </c>
      <c r="N4" s="32">
        <f>'Christmas Tally Sheet (1)'!cherrsell</f>
        <v>9.5</v>
      </c>
      <c r="O4" s="32">
        <f>'Christmas Tally Sheet (1)'!honsell</f>
        <v>9.5</v>
      </c>
      <c r="P4" s="32">
        <f>'Christmas Tally Sheet (1)'!macsell</f>
        <v>18.5</v>
      </c>
      <c r="Q4" s="32">
        <f>'Christmas Tally Sheet (1)'!florsell</f>
        <v>0</v>
      </c>
      <c r="R4" s="32">
        <f>'Christmas Tally Sheet (1)'!R6</f>
        <v>0</v>
      </c>
      <c r="S4" s="32">
        <f>'Christmas Tally Sheet (1)'!partysell</f>
        <v>0</v>
      </c>
      <c r="T4" s="15"/>
      <c r="U4" s="15"/>
      <c r="V4" s="15"/>
      <c r="W4" s="15"/>
      <c r="X4" s="3"/>
    </row>
    <row r="5" spans="1:24" x14ac:dyDescent="0.2">
      <c r="A5" s="16" t="s">
        <v>1</v>
      </c>
      <c r="B5" s="53">
        <f>'Christmas Tally Sheet (1)'!B7</f>
        <v>8.3000000000000007</v>
      </c>
      <c r="C5" s="53">
        <f>'Christmas Tally Sheet (1)'!C7</f>
        <v>13.5</v>
      </c>
      <c r="D5" s="53">
        <f>'Christmas Tally Sheet (1)'!D7</f>
        <v>8.3000000000000007</v>
      </c>
      <c r="E5" s="53">
        <f>'Christmas Tally Sheet (1)'!E7</f>
        <v>8.8000000000000007</v>
      </c>
      <c r="F5" s="53">
        <f>'Christmas Tally Sheet (1)'!F7</f>
        <v>8.5</v>
      </c>
      <c r="G5" s="53">
        <f>'Christmas Tally Sheet (1)'!G7</f>
        <v>10.4</v>
      </c>
      <c r="H5" s="53">
        <f>'Christmas Tally Sheet (1)'!H7</f>
        <v>0</v>
      </c>
      <c r="I5" s="53">
        <f>'Christmas Tally Sheet (1)'!I7</f>
        <v>5.3</v>
      </c>
      <c r="J5" s="53">
        <f>'Christmas Tally Sheet (1)'!J7</f>
        <v>11.5</v>
      </c>
      <c r="K5" s="53">
        <f>'Christmas Tally Sheet (1)'!K7</f>
        <v>8.9499999999999993</v>
      </c>
      <c r="L5" s="53">
        <f>'Christmas Tally Sheet (1)'!L7</f>
        <v>4.9000000000000004</v>
      </c>
      <c r="M5" s="53">
        <f>'Christmas Tally Sheet (1)'!M7</f>
        <v>4.9000000000000004</v>
      </c>
      <c r="N5" s="53">
        <f>'Christmas Tally Sheet (1)'!N7</f>
        <v>7.6</v>
      </c>
      <c r="O5" s="53">
        <f>'Christmas Tally Sheet (1)'!O7</f>
        <v>7.6</v>
      </c>
      <c r="P5" s="53">
        <f>'Christmas Tally Sheet (1)'!P7</f>
        <v>14.3</v>
      </c>
      <c r="Q5" s="53">
        <f>'Christmas Tally Sheet (1)'!Q7</f>
        <v>0</v>
      </c>
      <c r="R5" s="53">
        <f>'Christmas Tally Sheet (1)'!R7</f>
        <v>0</v>
      </c>
      <c r="S5" s="53">
        <f>'Christmas Tally Sheet (1)'!S7</f>
        <v>0</v>
      </c>
      <c r="T5" s="16"/>
      <c r="U5" s="15"/>
      <c r="V5" s="16"/>
      <c r="W5" s="16"/>
    </row>
    <row r="6" spans="1:24" ht="65.95" customHeight="1" x14ac:dyDescent="0.2">
      <c r="A6" s="18" t="s">
        <v>3</v>
      </c>
      <c r="B6" s="19" t="str">
        <f>_cat1</f>
        <v>6 Pack Mince Pies</v>
      </c>
      <c r="C6" s="21" t="str">
        <f>_cat2</f>
        <v>Traditional Brandy Pudding</v>
      </c>
      <c r="D6" s="19" t="str">
        <f>_cat3</f>
        <v>Traditional Fruit Cake</v>
      </c>
      <c r="E6" s="19" t="str">
        <f>_cat4</f>
        <v xml:space="preserve">Macadamia Apricot Slice </v>
      </c>
      <c r="F6" s="21" t="str">
        <f>_cat5</f>
        <v>Rocky Road</v>
      </c>
      <c r="G6" s="21" t="str">
        <f>_cat6</f>
        <v>Santa Choc Chip House</v>
      </c>
      <c r="H6" s="21">
        <f>_cat7</f>
        <v>0</v>
      </c>
      <c r="I6" s="21" t="str">
        <f>_cat8</f>
        <v>Shortbread Stars Vanila</v>
      </c>
      <c r="J6" s="21" t="str">
        <f>_cat9</f>
        <v>Mini Lamington 24 pack</v>
      </c>
      <c r="K6" s="21" t="str">
        <f>_cat10</f>
        <v>Lamingtons 12 pack</v>
      </c>
      <c r="L6" s="21" t="str">
        <f>_cat12</f>
        <v>Choc/Raspberry 
Lamington</v>
      </c>
      <c r="M6" s="21" t="str">
        <f>_cat13</f>
        <v>Coffee Lamington</v>
      </c>
      <c r="N6" s="21" t="str">
        <f>_cat14</f>
        <v>Apple Crumble</v>
      </c>
      <c r="O6" s="21" t="str">
        <f>_cat15</f>
        <v>Apricot Crumble</v>
      </c>
      <c r="P6" s="21" t="str">
        <f>_cat16</f>
        <v xml:space="preserve">Bucket  Choc Chip Kookies </v>
      </c>
      <c r="Q6" s="21">
        <f>_cat11</f>
        <v>0</v>
      </c>
      <c r="R6" s="21">
        <f>_cat17</f>
        <v>0</v>
      </c>
      <c r="S6" s="47">
        <f>_cat18</f>
        <v>0</v>
      </c>
      <c r="T6" s="19" t="s">
        <v>0</v>
      </c>
      <c r="U6" s="20" t="s">
        <v>12</v>
      </c>
      <c r="V6" s="19" t="s">
        <v>4</v>
      </c>
      <c r="W6" s="21" t="s">
        <v>5</v>
      </c>
    </row>
    <row r="7" spans="1:24" x14ac:dyDescent="0.2">
      <c r="A7" s="2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23">
        <f t="shared" ref="T7:T32" si="0">SUM(B7:S7)</f>
        <v>0</v>
      </c>
      <c r="U7" s="24">
        <f>('Christmas Tally Sheet (1)'!lamsell*B7)+('Christmas Tally Sheet (1)'!ccsell*C7)+('Christmas Tally Sheet (1)'!appsell*D7)+('Christmas Tally Sheet (1)'!aprsell*E7)+('Christmas Tally Sheet (1)'!mincsell*F7)+('Christmas Tally Sheet (1)'!cccsell*G7)+('Christmas Tally Sheet (1)'!pudsell*H7)+('Christmas Tally Sheet (1)'!vansell*I7)+('Christmas Tally Sheet (1)'!hazsell*J7)+('Christmas Tally Sheet (1)'!p375sell*K7)+('Christmas Tally Sheet (1)'!cakesell*L7)+(fruits*M7)+('Christmas Tally Sheet (1)'!cherrsell*N7)+('Christmas Tally Sheet (1)'!honsell*O7)+('Christmas Tally Sheet (1)'!macsell*P7)+('Christmas Tally Sheet (1)'!florsell*Q7)+(sa*R7)+('Christmas Tally Sheet (1)'!partysell*S7)</f>
        <v>0</v>
      </c>
      <c r="V7" s="25">
        <f t="shared" ref="V7:V32" si="1">(lam*B7)+(choc*C7)+(appl*D7)+(apri*E7)+(cherr*F7)+(minc*G7)+(chip*H7)+(white*I7)+(van*J7)+(pud*K7)+(pie*L7)+(cake*M7)+(macp*N7)+(road*O7)+(flor*P7)+(part*Q7)+(baske*R7)+(dazz*S7)</f>
        <v>0</v>
      </c>
      <c r="W7" s="25">
        <f t="shared" ref="W7:W32" si="2">U7-V7</f>
        <v>0</v>
      </c>
      <c r="X7" s="2"/>
    </row>
    <row r="8" spans="1:24" x14ac:dyDescent="0.2">
      <c r="A8" s="22"/>
      <c r="B8" s="30"/>
      <c r="C8" s="30"/>
      <c r="D8" s="30"/>
      <c r="E8" s="30"/>
      <c r="F8" s="30"/>
      <c r="G8" s="22"/>
      <c r="H8" s="2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23">
        <f t="shared" si="0"/>
        <v>0</v>
      </c>
      <c r="U8" s="24">
        <f>('Christmas Tally Sheet (1)'!lamsell*B8)+('Christmas Tally Sheet (1)'!ccsell*C8)+('Christmas Tally Sheet (1)'!appsell*D8)+('Christmas Tally Sheet (1)'!aprsell*E8)+('Christmas Tally Sheet (1)'!mincsell*F8)+('Christmas Tally Sheet (1)'!cccsell*G8)+('Christmas Tally Sheet (1)'!pudsell*H8)+('Christmas Tally Sheet (1)'!vansell*I8)+('Christmas Tally Sheet (1)'!hazsell*J8)+('Christmas Tally Sheet (1)'!p375sell*K8)+('Christmas Tally Sheet (1)'!cakesell*L8)+(fruits*M8)+('Christmas Tally Sheet (1)'!cherrsell*N8)+('Christmas Tally Sheet (1)'!honsell*O8)+('Christmas Tally Sheet (1)'!macsell*P8)+('Christmas Tally Sheet (1)'!florsell*Q8)+(sa*R8)+('Christmas Tally Sheet (1)'!partysell*S8)</f>
        <v>0</v>
      </c>
      <c r="V8" s="25">
        <f t="shared" si="1"/>
        <v>0</v>
      </c>
      <c r="W8" s="25">
        <f t="shared" si="2"/>
        <v>0</v>
      </c>
      <c r="X8" s="2"/>
    </row>
    <row r="9" spans="1:24" x14ac:dyDescent="0.2">
      <c r="A9" s="22"/>
      <c r="B9" s="30"/>
      <c r="C9" s="30"/>
      <c r="D9" s="30"/>
      <c r="E9" s="30"/>
      <c r="F9" s="30"/>
      <c r="G9" s="22"/>
      <c r="H9" s="22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23">
        <f t="shared" si="0"/>
        <v>0</v>
      </c>
      <c r="U9" s="24">
        <f>('Christmas Tally Sheet (1)'!lamsell*B9)+('Christmas Tally Sheet (1)'!ccsell*C9)+('Christmas Tally Sheet (1)'!appsell*D9)+('Christmas Tally Sheet (1)'!aprsell*E9)+('Christmas Tally Sheet (1)'!mincsell*F9)+('Christmas Tally Sheet (1)'!cccsell*G9)+('Christmas Tally Sheet (1)'!pudsell*H9)+('Christmas Tally Sheet (1)'!vansell*I9)+('Christmas Tally Sheet (1)'!hazsell*J9)+('Christmas Tally Sheet (1)'!p375sell*K9)+('Christmas Tally Sheet (1)'!cakesell*L9)+(fruits*M9)+('Christmas Tally Sheet (1)'!cherrsell*N9)+('Christmas Tally Sheet (1)'!honsell*O9)+('Christmas Tally Sheet (1)'!macsell*P9)+('Christmas Tally Sheet (1)'!florsell*Q9)+(sa*R9)+('Christmas Tally Sheet (1)'!partysell*S9)</f>
        <v>0</v>
      </c>
      <c r="V9" s="25">
        <f t="shared" si="1"/>
        <v>0</v>
      </c>
      <c r="W9" s="25">
        <f t="shared" si="2"/>
        <v>0</v>
      </c>
      <c r="X9" s="2"/>
    </row>
    <row r="10" spans="1:24" x14ac:dyDescent="0.2">
      <c r="A10" s="22"/>
      <c r="B10" s="30"/>
      <c r="C10" s="30"/>
      <c r="D10" s="30"/>
      <c r="E10" s="30"/>
      <c r="F10" s="30"/>
      <c r="G10" s="22"/>
      <c r="H10" s="2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23">
        <f t="shared" si="0"/>
        <v>0</v>
      </c>
      <c r="U10" s="24">
        <f>('Christmas Tally Sheet (1)'!lamsell*B10)+('Christmas Tally Sheet (1)'!ccsell*C10)+('Christmas Tally Sheet (1)'!appsell*D10)+('Christmas Tally Sheet (1)'!aprsell*E10)+('Christmas Tally Sheet (1)'!mincsell*F10)+('Christmas Tally Sheet (1)'!cccsell*G10)+('Christmas Tally Sheet (1)'!pudsell*H10)+('Christmas Tally Sheet (1)'!vansell*I10)+('Christmas Tally Sheet (1)'!hazsell*J10)+('Christmas Tally Sheet (1)'!p375sell*K10)+('Christmas Tally Sheet (1)'!cakesell*L10)+(fruits*M10)+('Christmas Tally Sheet (1)'!cherrsell*N10)+('Christmas Tally Sheet (1)'!honsell*O10)+('Christmas Tally Sheet (1)'!macsell*P10)+('Christmas Tally Sheet (1)'!florsell*Q10)+(sa*R10)+('Christmas Tally Sheet (1)'!partysell*S10)</f>
        <v>0</v>
      </c>
      <c r="V10" s="25">
        <f t="shared" si="1"/>
        <v>0</v>
      </c>
      <c r="W10" s="25">
        <f t="shared" si="2"/>
        <v>0</v>
      </c>
    </row>
    <row r="11" spans="1:24" x14ac:dyDescent="0.2">
      <c r="A11" s="22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23">
        <f t="shared" si="0"/>
        <v>0</v>
      </c>
      <c r="U11" s="24">
        <f>('Christmas Tally Sheet (1)'!lamsell*B11)+('Christmas Tally Sheet (1)'!ccsell*C11)+('Christmas Tally Sheet (1)'!appsell*D11)+('Christmas Tally Sheet (1)'!aprsell*E11)+('Christmas Tally Sheet (1)'!mincsell*F11)+('Christmas Tally Sheet (1)'!cccsell*G11)+('Christmas Tally Sheet (1)'!pudsell*H11)+('Christmas Tally Sheet (1)'!vansell*I11)+('Christmas Tally Sheet (1)'!hazsell*J11)+('Christmas Tally Sheet (1)'!p375sell*K11)+('Christmas Tally Sheet (1)'!cakesell*L11)+(fruits*M11)+('Christmas Tally Sheet (1)'!cherrsell*N11)+('Christmas Tally Sheet (1)'!honsell*O11)+('Christmas Tally Sheet (1)'!macsell*P11)+('Christmas Tally Sheet (1)'!florsell*Q11)+(sa*R11)+('Christmas Tally Sheet (1)'!partysell*S11)</f>
        <v>0</v>
      </c>
      <c r="V11" s="25">
        <f t="shared" si="1"/>
        <v>0</v>
      </c>
      <c r="W11" s="25">
        <f t="shared" si="2"/>
        <v>0</v>
      </c>
    </row>
    <row r="12" spans="1:24" x14ac:dyDescent="0.2">
      <c r="A12" s="22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23">
        <f t="shared" si="0"/>
        <v>0</v>
      </c>
      <c r="U12" s="24">
        <f>('Christmas Tally Sheet (1)'!lamsell*B12)+('Christmas Tally Sheet (1)'!ccsell*C12)+('Christmas Tally Sheet (1)'!appsell*D12)+('Christmas Tally Sheet (1)'!aprsell*E12)+('Christmas Tally Sheet (1)'!mincsell*F12)+('Christmas Tally Sheet (1)'!cccsell*G12)+('Christmas Tally Sheet (1)'!pudsell*H12)+('Christmas Tally Sheet (1)'!vansell*I12)+('Christmas Tally Sheet (1)'!hazsell*J12)+('Christmas Tally Sheet (1)'!p375sell*K12)+('Christmas Tally Sheet (1)'!cakesell*L12)+(fruits*M12)+('Christmas Tally Sheet (1)'!cherrsell*N12)+('Christmas Tally Sheet (1)'!honsell*O12)+('Christmas Tally Sheet (1)'!macsell*P12)+('Christmas Tally Sheet (1)'!florsell*Q12)+(sa*R12)+('Christmas Tally Sheet (1)'!partysell*S12)</f>
        <v>0</v>
      </c>
      <c r="V12" s="25">
        <f t="shared" si="1"/>
        <v>0</v>
      </c>
      <c r="W12" s="25">
        <f t="shared" si="2"/>
        <v>0</v>
      </c>
    </row>
    <row r="13" spans="1:24" x14ac:dyDescent="0.2">
      <c r="A13" s="22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3">
        <f t="shared" si="0"/>
        <v>0</v>
      </c>
      <c r="U13" s="24">
        <f>('Christmas Tally Sheet (1)'!lamsell*B13)+('Christmas Tally Sheet (1)'!ccsell*C13)+('Christmas Tally Sheet (1)'!appsell*D13)+('Christmas Tally Sheet (1)'!aprsell*E13)+('Christmas Tally Sheet (1)'!mincsell*F13)+('Christmas Tally Sheet (1)'!cccsell*G13)+('Christmas Tally Sheet (1)'!pudsell*H13)+('Christmas Tally Sheet (1)'!vansell*I13)+('Christmas Tally Sheet (1)'!hazsell*J13)+('Christmas Tally Sheet (1)'!p375sell*K13)+('Christmas Tally Sheet (1)'!cakesell*L13)+(fruits*M13)+('Christmas Tally Sheet (1)'!cherrsell*N13)+('Christmas Tally Sheet (1)'!honsell*O13)+('Christmas Tally Sheet (1)'!macsell*P13)+('Christmas Tally Sheet (1)'!florsell*Q13)+(sa*R13)+('Christmas Tally Sheet (1)'!partysell*S13)</f>
        <v>0</v>
      </c>
      <c r="V13" s="25">
        <f t="shared" si="1"/>
        <v>0</v>
      </c>
      <c r="W13" s="25">
        <f t="shared" si="2"/>
        <v>0</v>
      </c>
    </row>
    <row r="14" spans="1:24" x14ac:dyDescent="0.2">
      <c r="A14" s="22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23">
        <f t="shared" si="0"/>
        <v>0</v>
      </c>
      <c r="U14" s="24">
        <f>('Christmas Tally Sheet (1)'!lamsell*B14)+('Christmas Tally Sheet (1)'!ccsell*C14)+('Christmas Tally Sheet (1)'!appsell*D14)+('Christmas Tally Sheet (1)'!aprsell*E14)+('Christmas Tally Sheet (1)'!mincsell*F14)+('Christmas Tally Sheet (1)'!cccsell*G14)+('Christmas Tally Sheet (1)'!pudsell*H14)+('Christmas Tally Sheet (1)'!vansell*I14)+('Christmas Tally Sheet (1)'!hazsell*J14)+('Christmas Tally Sheet (1)'!p375sell*K14)+('Christmas Tally Sheet (1)'!cakesell*L14)+(fruits*M14)+('Christmas Tally Sheet (1)'!cherrsell*N14)+('Christmas Tally Sheet (1)'!honsell*O14)+('Christmas Tally Sheet (1)'!macsell*P14)+('Christmas Tally Sheet (1)'!florsell*Q14)+(sa*R14)+('Christmas Tally Sheet (1)'!partysell*S14)</f>
        <v>0</v>
      </c>
      <c r="V14" s="25">
        <f t="shared" si="1"/>
        <v>0</v>
      </c>
      <c r="W14" s="25">
        <f t="shared" si="2"/>
        <v>0</v>
      </c>
    </row>
    <row r="15" spans="1:24" x14ac:dyDescent="0.2">
      <c r="A15" s="22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3">
        <f t="shared" si="0"/>
        <v>0</v>
      </c>
      <c r="U15" s="24">
        <f>('Christmas Tally Sheet (1)'!lamsell*B15)+('Christmas Tally Sheet (1)'!ccsell*C15)+('Christmas Tally Sheet (1)'!appsell*D15)+('Christmas Tally Sheet (1)'!aprsell*E15)+('Christmas Tally Sheet (1)'!mincsell*F15)+('Christmas Tally Sheet (1)'!cccsell*G15)+('Christmas Tally Sheet (1)'!pudsell*H15)+('Christmas Tally Sheet (1)'!vansell*I15)+('Christmas Tally Sheet (1)'!hazsell*J15)+('Christmas Tally Sheet (1)'!p375sell*K15)+('Christmas Tally Sheet (1)'!cakesell*L15)+(fruits*M15)+('Christmas Tally Sheet (1)'!cherrsell*N15)+('Christmas Tally Sheet (1)'!honsell*O15)+('Christmas Tally Sheet (1)'!macsell*P15)+('Christmas Tally Sheet (1)'!florsell*Q15)+(sa*R15)+('Christmas Tally Sheet (1)'!partysell*S15)</f>
        <v>0</v>
      </c>
      <c r="V15" s="25">
        <f t="shared" si="1"/>
        <v>0</v>
      </c>
      <c r="W15" s="25">
        <f t="shared" si="2"/>
        <v>0</v>
      </c>
    </row>
    <row r="16" spans="1:24" x14ac:dyDescent="0.2">
      <c r="A16" s="22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23">
        <f t="shared" si="0"/>
        <v>0</v>
      </c>
      <c r="U16" s="24">
        <f>('Christmas Tally Sheet (1)'!lamsell*B16)+('Christmas Tally Sheet (1)'!ccsell*C16)+('Christmas Tally Sheet (1)'!appsell*D16)+('Christmas Tally Sheet (1)'!aprsell*E16)+('Christmas Tally Sheet (1)'!mincsell*F16)+('Christmas Tally Sheet (1)'!cccsell*G16)+('Christmas Tally Sheet (1)'!pudsell*H16)+('Christmas Tally Sheet (1)'!vansell*I16)+('Christmas Tally Sheet (1)'!hazsell*J16)+('Christmas Tally Sheet (1)'!p375sell*K16)+('Christmas Tally Sheet (1)'!cakesell*L16)+(fruits*M16)+('Christmas Tally Sheet (1)'!cherrsell*N16)+('Christmas Tally Sheet (1)'!honsell*O16)+('Christmas Tally Sheet (1)'!macsell*P16)+('Christmas Tally Sheet (1)'!florsell*Q16)+(sa*R16)+('Christmas Tally Sheet (1)'!partysell*S16)</f>
        <v>0</v>
      </c>
      <c r="V16" s="25">
        <f t="shared" si="1"/>
        <v>0</v>
      </c>
      <c r="W16" s="25">
        <f t="shared" si="2"/>
        <v>0</v>
      </c>
    </row>
    <row r="17" spans="1:24" x14ac:dyDescent="0.2">
      <c r="A17" s="22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23">
        <f t="shared" si="0"/>
        <v>0</v>
      </c>
      <c r="U17" s="24">
        <f>('Christmas Tally Sheet (1)'!lamsell*B17)+('Christmas Tally Sheet (1)'!ccsell*C17)+('Christmas Tally Sheet (1)'!appsell*D17)+('Christmas Tally Sheet (1)'!aprsell*E17)+('Christmas Tally Sheet (1)'!mincsell*F17)+('Christmas Tally Sheet (1)'!cccsell*G17)+('Christmas Tally Sheet (1)'!pudsell*H17)+('Christmas Tally Sheet (1)'!vansell*I17)+('Christmas Tally Sheet (1)'!hazsell*J17)+('Christmas Tally Sheet (1)'!p375sell*K17)+('Christmas Tally Sheet (1)'!cakesell*L17)+(fruits*M17)+('Christmas Tally Sheet (1)'!cherrsell*N17)+('Christmas Tally Sheet (1)'!honsell*O17)+('Christmas Tally Sheet (1)'!macsell*P17)+('Christmas Tally Sheet (1)'!florsell*Q17)+(sa*R17)+('Christmas Tally Sheet (1)'!partysell*S17)</f>
        <v>0</v>
      </c>
      <c r="V17" s="25">
        <f t="shared" si="1"/>
        <v>0</v>
      </c>
      <c r="W17" s="25">
        <f t="shared" si="2"/>
        <v>0</v>
      </c>
    </row>
    <row r="18" spans="1:24" x14ac:dyDescent="0.2">
      <c r="A18" s="2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23">
        <f t="shared" si="0"/>
        <v>0</v>
      </c>
      <c r="U18" s="24">
        <f>('Christmas Tally Sheet (1)'!lamsell*B18)+('Christmas Tally Sheet (1)'!ccsell*C18)+('Christmas Tally Sheet (1)'!appsell*D18)+('Christmas Tally Sheet (1)'!aprsell*E18)+('Christmas Tally Sheet (1)'!mincsell*F18)+('Christmas Tally Sheet (1)'!cccsell*G18)+('Christmas Tally Sheet (1)'!pudsell*H18)+('Christmas Tally Sheet (1)'!vansell*I18)+('Christmas Tally Sheet (1)'!hazsell*J18)+('Christmas Tally Sheet (1)'!p375sell*K18)+('Christmas Tally Sheet (1)'!cakesell*L18)+(fruits*M18)+('Christmas Tally Sheet (1)'!cherrsell*N18)+('Christmas Tally Sheet (1)'!honsell*O18)+('Christmas Tally Sheet (1)'!macsell*P18)+('Christmas Tally Sheet (1)'!florsell*Q18)+(sa*R18)+('Christmas Tally Sheet (1)'!partysell*S18)</f>
        <v>0</v>
      </c>
      <c r="V18" s="25">
        <f t="shared" si="1"/>
        <v>0</v>
      </c>
      <c r="W18" s="25">
        <f t="shared" si="2"/>
        <v>0</v>
      </c>
    </row>
    <row r="19" spans="1:24" x14ac:dyDescent="0.2">
      <c r="A19" s="22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23">
        <f t="shared" si="0"/>
        <v>0</v>
      </c>
      <c r="U19" s="24">
        <f>('Christmas Tally Sheet (1)'!lamsell*B19)+('Christmas Tally Sheet (1)'!ccsell*C19)+('Christmas Tally Sheet (1)'!appsell*D19)+('Christmas Tally Sheet (1)'!aprsell*E19)+('Christmas Tally Sheet (1)'!mincsell*F19)+('Christmas Tally Sheet (1)'!cccsell*G19)+('Christmas Tally Sheet (1)'!pudsell*H19)+('Christmas Tally Sheet (1)'!vansell*I19)+('Christmas Tally Sheet (1)'!hazsell*J19)+('Christmas Tally Sheet (1)'!p375sell*K19)+('Christmas Tally Sheet (1)'!cakesell*L19)+(fruits*M19)+('Christmas Tally Sheet (1)'!cherrsell*N19)+('Christmas Tally Sheet (1)'!honsell*O19)+('Christmas Tally Sheet (1)'!macsell*P19)+('Christmas Tally Sheet (1)'!florsell*Q19)+(sa*R19)+('Christmas Tally Sheet (1)'!partysell*S19)</f>
        <v>0</v>
      </c>
      <c r="V19" s="25">
        <f t="shared" si="1"/>
        <v>0</v>
      </c>
      <c r="W19" s="25">
        <f t="shared" si="2"/>
        <v>0</v>
      </c>
    </row>
    <row r="20" spans="1:24" x14ac:dyDescent="0.2">
      <c r="A20" s="22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3">
        <f t="shared" si="0"/>
        <v>0</v>
      </c>
      <c r="U20" s="24">
        <f>('Christmas Tally Sheet (1)'!lamsell*B20)+('Christmas Tally Sheet (1)'!ccsell*C20)+('Christmas Tally Sheet (1)'!appsell*D20)+('Christmas Tally Sheet (1)'!aprsell*E20)+('Christmas Tally Sheet (1)'!mincsell*F20)+('Christmas Tally Sheet (1)'!cccsell*G20)+('Christmas Tally Sheet (1)'!pudsell*H20)+('Christmas Tally Sheet (1)'!vansell*I20)+('Christmas Tally Sheet (1)'!hazsell*J20)+('Christmas Tally Sheet (1)'!p375sell*K20)+('Christmas Tally Sheet (1)'!cakesell*L20)+(fruits*M20)+('Christmas Tally Sheet (1)'!cherrsell*N20)+('Christmas Tally Sheet (1)'!honsell*O20)+('Christmas Tally Sheet (1)'!macsell*P20)+('Christmas Tally Sheet (1)'!florsell*Q20)+(sa*R20)+('Christmas Tally Sheet (1)'!partysell*S20)</f>
        <v>0</v>
      </c>
      <c r="V20" s="25">
        <f t="shared" si="1"/>
        <v>0</v>
      </c>
      <c r="W20" s="25">
        <f t="shared" si="2"/>
        <v>0</v>
      </c>
    </row>
    <row r="21" spans="1:24" s="9" customFormat="1" x14ac:dyDescent="0.2">
      <c r="A21" s="2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23">
        <f t="shared" si="0"/>
        <v>0</v>
      </c>
      <c r="U21" s="24">
        <f>('Christmas Tally Sheet (1)'!lamsell*B21)+('Christmas Tally Sheet (1)'!ccsell*C21)+('Christmas Tally Sheet (1)'!appsell*D21)+('Christmas Tally Sheet (1)'!aprsell*E21)+('Christmas Tally Sheet (1)'!mincsell*F21)+('Christmas Tally Sheet (1)'!cccsell*G21)+('Christmas Tally Sheet (1)'!pudsell*H21)+('Christmas Tally Sheet (1)'!vansell*I21)+('Christmas Tally Sheet (1)'!hazsell*J21)+('Christmas Tally Sheet (1)'!p375sell*K21)+('Christmas Tally Sheet (1)'!cakesell*L21)+(fruits*M21)+('Christmas Tally Sheet (1)'!cherrsell*N21)+('Christmas Tally Sheet (1)'!honsell*O21)+('Christmas Tally Sheet (1)'!macsell*P21)+('Christmas Tally Sheet (1)'!florsell*Q21)+(sa*R21)+('Christmas Tally Sheet (1)'!partysell*S21)</f>
        <v>0</v>
      </c>
      <c r="V21" s="25">
        <f t="shared" si="1"/>
        <v>0</v>
      </c>
      <c r="W21" s="25">
        <f t="shared" si="2"/>
        <v>0</v>
      </c>
      <c r="X21" s="8"/>
    </row>
    <row r="22" spans="1:24" s="10" customFormat="1" ht="11.95" customHeight="1" x14ac:dyDescent="0.2">
      <c r="A22" s="22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3">
        <f t="shared" si="0"/>
        <v>0</v>
      </c>
      <c r="U22" s="24">
        <f>('Christmas Tally Sheet (1)'!lamsell*B22)+('Christmas Tally Sheet (1)'!ccsell*C22)+('Christmas Tally Sheet (1)'!appsell*D22)+('Christmas Tally Sheet (1)'!aprsell*E22)+('Christmas Tally Sheet (1)'!mincsell*F22)+('Christmas Tally Sheet (1)'!cccsell*G22)+('Christmas Tally Sheet (1)'!pudsell*H22)+('Christmas Tally Sheet (1)'!vansell*I22)+('Christmas Tally Sheet (1)'!hazsell*J22)+('Christmas Tally Sheet (1)'!p375sell*K22)+('Christmas Tally Sheet (1)'!cakesell*L22)+(fruits*M22)+('Christmas Tally Sheet (1)'!cherrsell*N22)+('Christmas Tally Sheet (1)'!honsell*O22)+('Christmas Tally Sheet (1)'!macsell*P22)+('Christmas Tally Sheet (1)'!florsell*Q22)+(sa*R22)+('Christmas Tally Sheet (1)'!partysell*S22)</f>
        <v>0</v>
      </c>
      <c r="V22" s="25">
        <f t="shared" si="1"/>
        <v>0</v>
      </c>
      <c r="W22" s="25">
        <f t="shared" si="2"/>
        <v>0</v>
      </c>
    </row>
    <row r="23" spans="1:24" x14ac:dyDescent="0.2">
      <c r="A23" s="2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23">
        <f t="shared" si="0"/>
        <v>0</v>
      </c>
      <c r="U23" s="24">
        <f>('Christmas Tally Sheet (1)'!lamsell*B23)+('Christmas Tally Sheet (1)'!ccsell*C23)+('Christmas Tally Sheet (1)'!appsell*D23)+('Christmas Tally Sheet (1)'!aprsell*E23)+('Christmas Tally Sheet (1)'!mincsell*F23)+('Christmas Tally Sheet (1)'!cccsell*G23)+('Christmas Tally Sheet (1)'!pudsell*H23)+('Christmas Tally Sheet (1)'!vansell*I23)+('Christmas Tally Sheet (1)'!hazsell*J23)+('Christmas Tally Sheet (1)'!p375sell*K23)+('Christmas Tally Sheet (1)'!cakesell*L23)+(fruits*M23)+('Christmas Tally Sheet (1)'!cherrsell*N23)+('Christmas Tally Sheet (1)'!honsell*O23)+('Christmas Tally Sheet (1)'!macsell*P23)+('Christmas Tally Sheet (1)'!florsell*Q23)+(sa*R23)+('Christmas Tally Sheet (1)'!partysell*S23)</f>
        <v>0</v>
      </c>
      <c r="V23" s="25">
        <f t="shared" si="1"/>
        <v>0</v>
      </c>
      <c r="W23" s="25">
        <f t="shared" si="2"/>
        <v>0</v>
      </c>
    </row>
    <row r="24" spans="1:24" ht="11.95" customHeight="1" x14ac:dyDescent="0.2">
      <c r="A24" s="22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3">
        <f t="shared" si="0"/>
        <v>0</v>
      </c>
      <c r="U24" s="24">
        <f>('Christmas Tally Sheet (1)'!lamsell*B24)+('Christmas Tally Sheet (1)'!ccsell*C24)+('Christmas Tally Sheet (1)'!appsell*D24)+('Christmas Tally Sheet (1)'!aprsell*E24)+('Christmas Tally Sheet (1)'!mincsell*F24)+('Christmas Tally Sheet (1)'!cccsell*G24)+('Christmas Tally Sheet (1)'!pudsell*H24)+('Christmas Tally Sheet (1)'!vansell*I24)+('Christmas Tally Sheet (1)'!hazsell*J24)+('Christmas Tally Sheet (1)'!p375sell*K24)+('Christmas Tally Sheet (1)'!cakesell*L24)+(fruits*M24)+('Christmas Tally Sheet (1)'!cherrsell*N24)+('Christmas Tally Sheet (1)'!honsell*O24)+('Christmas Tally Sheet (1)'!macsell*P24)+('Christmas Tally Sheet (1)'!florsell*Q24)+(sa*R24)+('Christmas Tally Sheet (1)'!partysell*S24)</f>
        <v>0</v>
      </c>
      <c r="V24" s="25">
        <f t="shared" si="1"/>
        <v>0</v>
      </c>
      <c r="W24" s="25">
        <f t="shared" si="2"/>
        <v>0</v>
      </c>
    </row>
    <row r="25" spans="1:24" ht="11.95" customHeight="1" x14ac:dyDescent="0.2">
      <c r="A25" s="22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3">
        <f t="shared" si="0"/>
        <v>0</v>
      </c>
      <c r="U25" s="24">
        <f>('Christmas Tally Sheet (1)'!lamsell*B25)+('Christmas Tally Sheet (1)'!ccsell*C25)+('Christmas Tally Sheet (1)'!appsell*D25)+('Christmas Tally Sheet (1)'!aprsell*E25)+('Christmas Tally Sheet (1)'!mincsell*F25)+('Christmas Tally Sheet (1)'!cccsell*G25)+('Christmas Tally Sheet (1)'!pudsell*H25)+('Christmas Tally Sheet (1)'!vansell*I25)+('Christmas Tally Sheet (1)'!hazsell*J25)+('Christmas Tally Sheet (1)'!p375sell*K25)+('Christmas Tally Sheet (1)'!cakesell*L25)+(fruits*M25)+('Christmas Tally Sheet (1)'!cherrsell*N25)+('Christmas Tally Sheet (1)'!honsell*O25)+('Christmas Tally Sheet (1)'!macsell*P25)+('Christmas Tally Sheet (1)'!florsell*Q25)+(sa*R25)+('Christmas Tally Sheet (1)'!partysell*S25)</f>
        <v>0</v>
      </c>
      <c r="V25" s="25">
        <f t="shared" si="1"/>
        <v>0</v>
      </c>
      <c r="W25" s="25">
        <f t="shared" si="2"/>
        <v>0</v>
      </c>
    </row>
    <row r="26" spans="1:24" ht="12.85" customHeight="1" x14ac:dyDescent="0.2">
      <c r="A26" s="22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3">
        <f t="shared" si="0"/>
        <v>0</v>
      </c>
      <c r="U26" s="24">
        <f>('Christmas Tally Sheet (1)'!lamsell*B26)+('Christmas Tally Sheet (1)'!ccsell*C26)+('Christmas Tally Sheet (1)'!appsell*D26)+('Christmas Tally Sheet (1)'!aprsell*E26)+('Christmas Tally Sheet (1)'!mincsell*F26)+('Christmas Tally Sheet (1)'!cccsell*G26)+('Christmas Tally Sheet (1)'!pudsell*H26)+('Christmas Tally Sheet (1)'!vansell*I26)+('Christmas Tally Sheet (1)'!hazsell*J26)+('Christmas Tally Sheet (1)'!p375sell*K26)+('Christmas Tally Sheet (1)'!cakesell*L26)+(fruits*M26)+('Christmas Tally Sheet (1)'!cherrsell*N26)+('Christmas Tally Sheet (1)'!honsell*O26)+('Christmas Tally Sheet (1)'!macsell*P26)+('Christmas Tally Sheet (1)'!florsell*Q26)+(sa*R26)+('Christmas Tally Sheet (1)'!partysell*S26)</f>
        <v>0</v>
      </c>
      <c r="V26" s="25">
        <f t="shared" si="1"/>
        <v>0</v>
      </c>
      <c r="W26" s="25">
        <f t="shared" si="2"/>
        <v>0</v>
      </c>
    </row>
    <row r="27" spans="1:24" ht="13.5" customHeight="1" x14ac:dyDescent="0.2">
      <c r="A27" s="2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3">
        <f t="shared" si="0"/>
        <v>0</v>
      </c>
      <c r="U27" s="24">
        <f>('Christmas Tally Sheet (1)'!lamsell*B27)+('Christmas Tally Sheet (1)'!ccsell*C27)+('Christmas Tally Sheet (1)'!appsell*D27)+('Christmas Tally Sheet (1)'!aprsell*E27)+('Christmas Tally Sheet (1)'!mincsell*F27)+('Christmas Tally Sheet (1)'!cccsell*G27)+('Christmas Tally Sheet (1)'!pudsell*H27)+('Christmas Tally Sheet (1)'!vansell*I27)+('Christmas Tally Sheet (1)'!hazsell*J27)+('Christmas Tally Sheet (1)'!p375sell*K27)+('Christmas Tally Sheet (1)'!cakesell*L27)+(fruits*M27)+('Christmas Tally Sheet (1)'!cherrsell*N27)+('Christmas Tally Sheet (1)'!honsell*O27)+('Christmas Tally Sheet (1)'!macsell*P27)+('Christmas Tally Sheet (1)'!florsell*Q27)+(sa*R27)+('Christmas Tally Sheet (1)'!partysell*S27)</f>
        <v>0</v>
      </c>
      <c r="V27" s="25">
        <f t="shared" si="1"/>
        <v>0</v>
      </c>
      <c r="W27" s="25">
        <f t="shared" si="2"/>
        <v>0</v>
      </c>
    </row>
    <row r="28" spans="1:24" x14ac:dyDescent="0.2">
      <c r="A28" s="22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3">
        <f t="shared" si="0"/>
        <v>0</v>
      </c>
      <c r="U28" s="24">
        <f>('Christmas Tally Sheet (1)'!lamsell*B28)+('Christmas Tally Sheet (1)'!ccsell*C28)+('Christmas Tally Sheet (1)'!appsell*D28)+('Christmas Tally Sheet (1)'!aprsell*E28)+('Christmas Tally Sheet (1)'!mincsell*F28)+('Christmas Tally Sheet (1)'!cccsell*G28)+('Christmas Tally Sheet (1)'!pudsell*H28)+('Christmas Tally Sheet (1)'!vansell*I28)+('Christmas Tally Sheet (1)'!hazsell*J28)+('Christmas Tally Sheet (1)'!p375sell*K28)+('Christmas Tally Sheet (1)'!cakesell*L28)+(fruits*M28)+('Christmas Tally Sheet (1)'!cherrsell*N28)+('Christmas Tally Sheet (1)'!honsell*O28)+('Christmas Tally Sheet (1)'!macsell*P28)+('Christmas Tally Sheet (1)'!florsell*Q28)+(sa*R28)+('Christmas Tally Sheet (1)'!partysell*S28)</f>
        <v>0</v>
      </c>
      <c r="V28" s="25">
        <f t="shared" si="1"/>
        <v>0</v>
      </c>
      <c r="W28" s="25">
        <f t="shared" si="2"/>
        <v>0</v>
      </c>
    </row>
    <row r="29" spans="1:24" x14ac:dyDescent="0.2">
      <c r="A29" s="22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3">
        <f t="shared" si="0"/>
        <v>0</v>
      </c>
      <c r="U29" s="24">
        <f>('Christmas Tally Sheet (1)'!lamsell*B29)+('Christmas Tally Sheet (1)'!ccsell*C29)+('Christmas Tally Sheet (1)'!appsell*D29)+('Christmas Tally Sheet (1)'!aprsell*E29)+('Christmas Tally Sheet (1)'!mincsell*F29)+('Christmas Tally Sheet (1)'!cccsell*G29)+('Christmas Tally Sheet (1)'!pudsell*H29)+('Christmas Tally Sheet (1)'!vansell*I29)+('Christmas Tally Sheet (1)'!hazsell*J29)+('Christmas Tally Sheet (1)'!p375sell*K29)+('Christmas Tally Sheet (1)'!cakesell*L29)+(fruits*M29)+('Christmas Tally Sheet (1)'!cherrsell*N29)+('Christmas Tally Sheet (1)'!honsell*O29)+('Christmas Tally Sheet (1)'!macsell*P29)+('Christmas Tally Sheet (1)'!florsell*Q29)+(sa*R29)+('Christmas Tally Sheet (1)'!partysell*S29)</f>
        <v>0</v>
      </c>
      <c r="V29" s="25">
        <f t="shared" si="1"/>
        <v>0</v>
      </c>
      <c r="W29" s="25">
        <f t="shared" si="2"/>
        <v>0</v>
      </c>
    </row>
    <row r="30" spans="1:24" x14ac:dyDescent="0.2">
      <c r="A30" s="22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3">
        <f t="shared" si="0"/>
        <v>0</v>
      </c>
      <c r="U30" s="24">
        <f>('Christmas Tally Sheet (1)'!lamsell*B30)+('Christmas Tally Sheet (1)'!ccsell*C30)+('Christmas Tally Sheet (1)'!appsell*D30)+('Christmas Tally Sheet (1)'!aprsell*E30)+('Christmas Tally Sheet (1)'!mincsell*F30)+('Christmas Tally Sheet (1)'!cccsell*G30)+('Christmas Tally Sheet (1)'!pudsell*H30)+('Christmas Tally Sheet (1)'!vansell*I30)+('Christmas Tally Sheet (1)'!hazsell*J30)+('Christmas Tally Sheet (1)'!p375sell*K30)+('Christmas Tally Sheet (1)'!cakesell*L30)+(fruits*M30)+('Christmas Tally Sheet (1)'!cherrsell*N30)+('Christmas Tally Sheet (1)'!honsell*O30)+('Christmas Tally Sheet (1)'!macsell*P30)+('Christmas Tally Sheet (1)'!florsell*Q30)+(sa*R30)+('Christmas Tally Sheet (1)'!partysell*S30)</f>
        <v>0</v>
      </c>
      <c r="V30" s="25">
        <f t="shared" si="1"/>
        <v>0</v>
      </c>
      <c r="W30" s="25">
        <f t="shared" si="2"/>
        <v>0</v>
      </c>
    </row>
    <row r="31" spans="1:24" x14ac:dyDescent="0.2">
      <c r="A31" s="22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3">
        <f t="shared" si="0"/>
        <v>0</v>
      </c>
      <c r="U31" s="24">
        <f>('Christmas Tally Sheet (1)'!lamsell*B31)+('Christmas Tally Sheet (1)'!ccsell*C31)+('Christmas Tally Sheet (1)'!appsell*D31)+('Christmas Tally Sheet (1)'!aprsell*E31)+('Christmas Tally Sheet (1)'!mincsell*F31)+('Christmas Tally Sheet (1)'!cccsell*G31)+('Christmas Tally Sheet (1)'!pudsell*H31)+('Christmas Tally Sheet (1)'!vansell*I31)+('Christmas Tally Sheet (1)'!hazsell*J31)+('Christmas Tally Sheet (1)'!p375sell*K31)+('Christmas Tally Sheet (1)'!cakesell*L31)+(fruits*M31)+('Christmas Tally Sheet (1)'!cherrsell*N31)+('Christmas Tally Sheet (1)'!honsell*O31)+('Christmas Tally Sheet (1)'!macsell*P31)+('Christmas Tally Sheet (1)'!florsell*Q31)+(sa*R31)+('Christmas Tally Sheet (1)'!partysell*S31)</f>
        <v>0</v>
      </c>
      <c r="V31" s="25">
        <f t="shared" si="1"/>
        <v>0</v>
      </c>
      <c r="W31" s="25">
        <f t="shared" si="2"/>
        <v>0</v>
      </c>
    </row>
    <row r="32" spans="1:24" x14ac:dyDescent="0.2">
      <c r="A32" s="22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3">
        <f t="shared" si="0"/>
        <v>0</v>
      </c>
      <c r="U32" s="24">
        <f>('Christmas Tally Sheet (1)'!lamsell*B32)+('Christmas Tally Sheet (1)'!ccsell*C32)+('Christmas Tally Sheet (1)'!appsell*D32)+('Christmas Tally Sheet (1)'!aprsell*E32)+('Christmas Tally Sheet (1)'!mincsell*F32)+('Christmas Tally Sheet (1)'!cccsell*G32)+('Christmas Tally Sheet (1)'!pudsell*H32)+('Christmas Tally Sheet (1)'!vansell*I32)+('Christmas Tally Sheet (1)'!hazsell*J32)+('Christmas Tally Sheet (1)'!p375sell*K32)+('Christmas Tally Sheet (1)'!cakesell*L32)+(fruits*M32)+('Christmas Tally Sheet (1)'!cherrsell*N32)+('Christmas Tally Sheet (1)'!honsell*O32)+('Christmas Tally Sheet (1)'!macsell*P32)+('Christmas Tally Sheet (1)'!florsell*Q32)+(sa*R32)+('Christmas Tally Sheet (1)'!partysell*S32)</f>
        <v>0</v>
      </c>
      <c r="V32" s="25">
        <f t="shared" si="1"/>
        <v>0</v>
      </c>
      <c r="W32" s="25">
        <f t="shared" si="2"/>
        <v>0</v>
      </c>
    </row>
    <row r="33" spans="1:23" x14ac:dyDescent="0.2">
      <c r="A33" s="29" t="s">
        <v>14</v>
      </c>
      <c r="B33" s="31">
        <f>SUM(B7:B32)</f>
        <v>0</v>
      </c>
      <c r="C33" s="31">
        <f t="shared" ref="C33:S33" si="3">SUM(C7:C32)</f>
        <v>0</v>
      </c>
      <c r="D33" s="31">
        <f t="shared" si="3"/>
        <v>0</v>
      </c>
      <c r="E33" s="31">
        <f t="shared" si="3"/>
        <v>0</v>
      </c>
      <c r="F33" s="31">
        <f t="shared" si="3"/>
        <v>0</v>
      </c>
      <c r="G33" s="31">
        <f t="shared" si="3"/>
        <v>0</v>
      </c>
      <c r="H33" s="31">
        <f t="shared" si="3"/>
        <v>0</v>
      </c>
      <c r="I33" s="31">
        <f t="shared" si="3"/>
        <v>0</v>
      </c>
      <c r="J33" s="31">
        <f t="shared" si="3"/>
        <v>0</v>
      </c>
      <c r="K33" s="31">
        <f t="shared" si="3"/>
        <v>0</v>
      </c>
      <c r="L33" s="31">
        <f t="shared" si="3"/>
        <v>0</v>
      </c>
      <c r="M33" s="31">
        <f t="shared" si="3"/>
        <v>0</v>
      </c>
      <c r="N33" s="31">
        <f t="shared" si="3"/>
        <v>0</v>
      </c>
      <c r="O33" s="31">
        <f t="shared" si="3"/>
        <v>0</v>
      </c>
      <c r="P33" s="31">
        <f t="shared" si="3"/>
        <v>0</v>
      </c>
      <c r="Q33" s="31">
        <f t="shared" si="3"/>
        <v>0</v>
      </c>
      <c r="R33" s="31">
        <f t="shared" si="3"/>
        <v>0</v>
      </c>
      <c r="S33" s="31">
        <f t="shared" si="3"/>
        <v>0</v>
      </c>
      <c r="T33" s="35">
        <f>SUM(T7:T32)</f>
        <v>0</v>
      </c>
      <c r="U33" s="24">
        <f>SUM(U7:U32)</f>
        <v>0</v>
      </c>
      <c r="V33" s="25">
        <f>SUM(V7:V32)</f>
        <v>0</v>
      </c>
      <c r="W33" s="27">
        <f>SUM(W7:W32)</f>
        <v>0</v>
      </c>
    </row>
    <row r="34" spans="1:23" x14ac:dyDescent="0.2">
      <c r="A34" s="46" t="s">
        <v>15</v>
      </c>
      <c r="B34" s="39">
        <f>'Christmas Tally Sheet (2)'!B36</f>
        <v>0</v>
      </c>
      <c r="C34" s="39">
        <f>'Christmas Tally Sheet (2)'!C36</f>
        <v>0</v>
      </c>
      <c r="D34" s="39">
        <f>'Christmas Tally Sheet (2)'!D36</f>
        <v>0</v>
      </c>
      <c r="E34" s="39">
        <f>'Christmas Tally Sheet (2)'!E36</f>
        <v>0</v>
      </c>
      <c r="F34" s="39">
        <f>'Christmas Tally Sheet (2)'!F36</f>
        <v>0</v>
      </c>
      <c r="G34" s="39">
        <f>'Christmas Tally Sheet (2)'!G36</f>
        <v>0</v>
      </c>
      <c r="H34" s="39">
        <f>'Christmas Tally Sheet (2)'!H36</f>
        <v>0</v>
      </c>
      <c r="I34" s="39">
        <f>'Christmas Tally Sheet (2)'!I36</f>
        <v>0</v>
      </c>
      <c r="J34" s="39">
        <f>'Christmas Tally Sheet (2)'!J36</f>
        <v>0</v>
      </c>
      <c r="K34" s="39">
        <f>'Christmas Tally Sheet (2)'!K36</f>
        <v>0</v>
      </c>
      <c r="L34" s="39">
        <f>'Christmas Tally Sheet (2)'!L36</f>
        <v>0</v>
      </c>
      <c r="M34" s="39">
        <f>'Christmas Tally Sheet (2)'!M36</f>
        <v>0</v>
      </c>
      <c r="N34" s="39">
        <f>'Christmas Tally Sheet (2)'!N36</f>
        <v>0</v>
      </c>
      <c r="O34" s="39">
        <f>'Christmas Tally Sheet (2)'!O36</f>
        <v>0</v>
      </c>
      <c r="P34" s="39">
        <f>'Christmas Tally Sheet (2)'!P36</f>
        <v>0</v>
      </c>
      <c r="Q34" s="39">
        <f>'Christmas Tally Sheet (2)'!Q36</f>
        <v>0</v>
      </c>
      <c r="R34" s="39">
        <f>'Christmas Tally Sheet (2)'!R36</f>
        <v>0</v>
      </c>
      <c r="S34" s="39">
        <f>'Christmas Tally Sheet (2)'!S36</f>
        <v>0</v>
      </c>
      <c r="T34" s="44">
        <f>'Christmas Tally Sheet (2)'!T36</f>
        <v>0</v>
      </c>
      <c r="U34" s="26">
        <f>'Christmas Tally Sheet (2)'!U36</f>
        <v>0</v>
      </c>
      <c r="V34" s="25">
        <f>'Christmas Tally Sheet (2)'!V36</f>
        <v>0</v>
      </c>
      <c r="W34" s="25">
        <f>'Christmas Tally Sheet (2)'!W36</f>
        <v>0</v>
      </c>
    </row>
    <row r="35" spans="1:23" ht="18.7" customHeight="1" x14ac:dyDescent="0.2">
      <c r="A35" s="45" t="s">
        <v>19</v>
      </c>
      <c r="B35" s="41">
        <f>B34+B33</f>
        <v>0</v>
      </c>
      <c r="C35" s="41">
        <f t="shared" ref="C35:S35" si="4">C34+C33</f>
        <v>0</v>
      </c>
      <c r="D35" s="41">
        <f t="shared" si="4"/>
        <v>0</v>
      </c>
      <c r="E35" s="41">
        <f t="shared" si="4"/>
        <v>0</v>
      </c>
      <c r="F35" s="41">
        <f t="shared" si="4"/>
        <v>0</v>
      </c>
      <c r="G35" s="41">
        <f t="shared" si="4"/>
        <v>0</v>
      </c>
      <c r="H35" s="41">
        <f t="shared" si="4"/>
        <v>0</v>
      </c>
      <c r="I35" s="41">
        <f t="shared" si="4"/>
        <v>0</v>
      </c>
      <c r="J35" s="41">
        <f t="shared" si="4"/>
        <v>0</v>
      </c>
      <c r="K35" s="41">
        <f t="shared" si="4"/>
        <v>0</v>
      </c>
      <c r="L35" s="41">
        <f t="shared" si="4"/>
        <v>0</v>
      </c>
      <c r="M35" s="41">
        <f t="shared" si="4"/>
        <v>0</v>
      </c>
      <c r="N35" s="41">
        <f t="shared" si="4"/>
        <v>0</v>
      </c>
      <c r="O35" s="41">
        <f t="shared" si="4"/>
        <v>0</v>
      </c>
      <c r="P35" s="41">
        <f t="shared" si="4"/>
        <v>0</v>
      </c>
      <c r="Q35" s="41">
        <f t="shared" si="4"/>
        <v>0</v>
      </c>
      <c r="R35" s="41">
        <f t="shared" si="4"/>
        <v>0</v>
      </c>
      <c r="S35" s="41">
        <f t="shared" si="4"/>
        <v>0</v>
      </c>
      <c r="T35" s="23">
        <f>T34+T33</f>
        <v>0</v>
      </c>
      <c r="U35" s="55">
        <f>U33+U34</f>
        <v>0</v>
      </c>
      <c r="V35" s="56">
        <f>V33+V34</f>
        <v>0</v>
      </c>
      <c r="W35" s="57">
        <f>W33+W34</f>
        <v>0</v>
      </c>
    </row>
    <row r="36" spans="1:23" x14ac:dyDescent="0.2">
      <c r="A36" s="7" t="s">
        <v>7</v>
      </c>
      <c r="B36" s="7"/>
      <c r="C36" s="7"/>
      <c r="D36" s="7"/>
      <c r="E36" s="7"/>
      <c r="F36" s="7"/>
    </row>
    <row r="37" spans="1:23" x14ac:dyDescent="0.2">
      <c r="A37" s="5" t="s">
        <v>8</v>
      </c>
      <c r="B37" s="5"/>
      <c r="C37" s="5"/>
      <c r="D37" s="5"/>
      <c r="E37" s="5"/>
      <c r="F37" s="5"/>
    </row>
    <row r="38" spans="1:23" x14ac:dyDescent="0.2">
      <c r="A38" s="50" t="s">
        <v>24</v>
      </c>
      <c r="B38" s="6"/>
      <c r="C38" s="6"/>
      <c r="D38" s="6"/>
      <c r="E38" s="6"/>
      <c r="F38" s="6"/>
    </row>
  </sheetData>
  <sheetProtection formatColumns="0" formatRows="0" selectLockedCells="1" sort="0"/>
  <mergeCells count="3">
    <mergeCell ref="A1:O1"/>
    <mergeCell ref="L2:S2"/>
    <mergeCell ref="I2:K2"/>
  </mergeCells>
  <phoneticPr fontId="1" type="noConversion"/>
  <printOptions horizontalCentered="1" verticalCentered="1" gridLines="1"/>
  <pageMargins left="0.19685039370078741" right="0.15748031496062992" top="0.39370078740157483" bottom="0.39370078740157483" header="0.51181102362204722" footer="0.51181102362204722"/>
  <pageSetup paperSize="9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96</vt:i4>
      </vt:variant>
    </vt:vector>
  </HeadingPairs>
  <TitlesOfParts>
    <vt:vector size="99" baseType="lpstr">
      <vt:lpstr>Christmas Tally Sheet (1)</vt:lpstr>
      <vt:lpstr>Christmas Tally Sheet (2)</vt:lpstr>
      <vt:lpstr>Christmas Tally Sheet (3)</vt:lpstr>
      <vt:lpstr>_cat1</vt:lpstr>
      <vt:lpstr>_cat10</vt:lpstr>
      <vt:lpstr>_cat11</vt:lpstr>
      <vt:lpstr>_cat12</vt:lpstr>
      <vt:lpstr>_cat13</vt:lpstr>
      <vt:lpstr>_cat14</vt:lpstr>
      <vt:lpstr>_cat15</vt:lpstr>
      <vt:lpstr>_cat16</vt:lpstr>
      <vt:lpstr>_cat17</vt:lpstr>
      <vt:lpstr>_cat18</vt:lpstr>
      <vt:lpstr>_cat2</vt:lpstr>
      <vt:lpstr>_cat3</vt:lpstr>
      <vt:lpstr>_cat4</vt:lpstr>
      <vt:lpstr>_cat5</vt:lpstr>
      <vt:lpstr>_cat6</vt:lpstr>
      <vt:lpstr>_cat7</vt:lpstr>
      <vt:lpstr>_cat8</vt:lpstr>
      <vt:lpstr>_cat9</vt:lpstr>
      <vt:lpstr>appl</vt:lpstr>
      <vt:lpstr>'Christmas Tally Sheet (1)'!appsell</vt:lpstr>
      <vt:lpstr>'Christmas Tally Sheet (2)'!appsell</vt:lpstr>
      <vt:lpstr>'Christmas Tally Sheet (3)'!appsell</vt:lpstr>
      <vt:lpstr>apri</vt:lpstr>
      <vt:lpstr>'Christmas Tally Sheet (1)'!aprsell</vt:lpstr>
      <vt:lpstr>'Christmas Tally Sheet (2)'!aprsell</vt:lpstr>
      <vt:lpstr>'Christmas Tally Sheet (3)'!aprsell</vt:lpstr>
      <vt:lpstr>bask</vt:lpstr>
      <vt:lpstr>baske</vt:lpstr>
      <vt:lpstr>cake</vt:lpstr>
      <vt:lpstr>'Christmas Tally Sheet (1)'!cakesell</vt:lpstr>
      <vt:lpstr>'Christmas Tally Sheet (2)'!cakesell</vt:lpstr>
      <vt:lpstr>'Christmas Tally Sheet (3)'!cakesell</vt:lpstr>
      <vt:lpstr>'Christmas Tally Sheet (1)'!cccsell</vt:lpstr>
      <vt:lpstr>'Christmas Tally Sheet (2)'!cccsell</vt:lpstr>
      <vt:lpstr>'Christmas Tally Sheet (3)'!cccsell</vt:lpstr>
      <vt:lpstr>'Christmas Tally Sheet (1)'!ccsell</vt:lpstr>
      <vt:lpstr>'Christmas Tally Sheet (2)'!ccsell</vt:lpstr>
      <vt:lpstr>'Christmas Tally Sheet (3)'!ccsell</vt:lpstr>
      <vt:lpstr>cherr</vt:lpstr>
      <vt:lpstr>'Christmas Tally Sheet (1)'!cherrsell</vt:lpstr>
      <vt:lpstr>'Christmas Tally Sheet (2)'!cherrsell</vt:lpstr>
      <vt:lpstr>'Christmas Tally Sheet (3)'!cherrsell</vt:lpstr>
      <vt:lpstr>chip</vt:lpstr>
      <vt:lpstr>choc</vt:lpstr>
      <vt:lpstr>dazz</vt:lpstr>
      <vt:lpstr>flor</vt:lpstr>
      <vt:lpstr>'Christmas Tally Sheet (1)'!florsell</vt:lpstr>
      <vt:lpstr>'Christmas Tally Sheet (2)'!florsell</vt:lpstr>
      <vt:lpstr>'Christmas Tally Sheet (3)'!florsell</vt:lpstr>
      <vt:lpstr>fruitc</vt:lpstr>
      <vt:lpstr>fruits</vt:lpstr>
      <vt:lpstr>frut</vt:lpstr>
      <vt:lpstr>gift</vt:lpstr>
      <vt:lpstr>'Christmas Tally Sheet (1)'!hazsell</vt:lpstr>
      <vt:lpstr>'Christmas Tally Sheet (2)'!hazsell</vt:lpstr>
      <vt:lpstr>'Christmas Tally Sheet (3)'!hazsell</vt:lpstr>
      <vt:lpstr>'Christmas Tally Sheet (1)'!honsell</vt:lpstr>
      <vt:lpstr>'Christmas Tally Sheet (2)'!honsell</vt:lpstr>
      <vt:lpstr>'Christmas Tally Sheet (3)'!honsell</vt:lpstr>
      <vt:lpstr>lam</vt:lpstr>
      <vt:lpstr>'Christmas Tally Sheet (1)'!lamsell</vt:lpstr>
      <vt:lpstr>'Christmas Tally Sheet (2)'!lamsell</vt:lpstr>
      <vt:lpstr>'Christmas Tally Sheet (3)'!lamsell</vt:lpstr>
      <vt:lpstr>macp</vt:lpstr>
      <vt:lpstr>'Christmas Tally Sheet (1)'!macsell</vt:lpstr>
      <vt:lpstr>'Christmas Tally Sheet (2)'!macsell</vt:lpstr>
      <vt:lpstr>'Christmas Tally Sheet (3)'!macsell</vt:lpstr>
      <vt:lpstr>minc</vt:lpstr>
      <vt:lpstr>'Christmas Tally Sheet (1)'!mincsell</vt:lpstr>
      <vt:lpstr>'Christmas Tally Sheet (2)'!mincsell</vt:lpstr>
      <vt:lpstr>'Christmas Tally Sheet (3)'!mincsell</vt:lpstr>
      <vt:lpstr>'Christmas Tally Sheet (1)'!p375sell</vt:lpstr>
      <vt:lpstr>'Christmas Tally Sheet (2)'!p375sell</vt:lpstr>
      <vt:lpstr>'Christmas Tally Sheet (3)'!p375sell</vt:lpstr>
      <vt:lpstr>part</vt:lpstr>
      <vt:lpstr>'Christmas Tally Sheet (1)'!partysell</vt:lpstr>
      <vt:lpstr>'Christmas Tally Sheet (2)'!partysell</vt:lpstr>
      <vt:lpstr>'Christmas Tally Sheet (3)'!partysell</vt:lpstr>
      <vt:lpstr>pie</vt:lpstr>
      <vt:lpstr>'Christmas Tally Sheet (1)'!Print_Area</vt:lpstr>
      <vt:lpstr>'Christmas Tally Sheet (2)'!Print_Area</vt:lpstr>
      <vt:lpstr>'Christmas Tally Sheet (3)'!Print_Area</vt:lpstr>
      <vt:lpstr>pud</vt:lpstr>
      <vt:lpstr>'Christmas Tally Sheet (1)'!pudsell</vt:lpstr>
      <vt:lpstr>'Christmas Tally Sheet (2)'!pudsell</vt:lpstr>
      <vt:lpstr>'Christmas Tally Sheet (3)'!pudsell</vt:lpstr>
      <vt:lpstr>road</vt:lpstr>
      <vt:lpstr>sa</vt:lpstr>
      <vt:lpstr>sheetname</vt:lpstr>
      <vt:lpstr>sli</vt:lpstr>
      <vt:lpstr>test</vt:lpstr>
      <vt:lpstr>van</vt:lpstr>
      <vt:lpstr>'Christmas Tally Sheet (1)'!vansell</vt:lpstr>
      <vt:lpstr>'Christmas Tally Sheet (2)'!vansell</vt:lpstr>
      <vt:lpstr>'Christmas Tally Sheet (3)'!vansell</vt:lpstr>
      <vt:lpstr>white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Kytons Bakery</dc:creator>
  <cp:lastModifiedBy>User</cp:lastModifiedBy>
  <cp:lastPrinted>2017-10-25T01:03:56Z</cp:lastPrinted>
  <dcterms:created xsi:type="dcterms:W3CDTF">2005-11-16T22:47:31Z</dcterms:created>
  <dcterms:modified xsi:type="dcterms:W3CDTF">2019-11-15T00:13:37Z</dcterms:modified>
</cp:coreProperties>
</file>